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9E2D0894-F242-466E-B994-6A7ECD46BB5A}" xr6:coauthVersionLast="47" xr6:coauthVersionMax="47" xr10:uidLastSave="{00000000-0000-0000-0000-000000000000}"/>
  <bookViews>
    <workbookView xWindow="-120" yWindow="-120" windowWidth="29040" windowHeight="15720" xr2:uid="{7911F850-2003-40BE-BB4B-4679C90390BC}"/>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9" i="1" l="1"/>
  <c r="X36" i="1"/>
  <c r="L305" i="1"/>
  <c r="Z64" i="1"/>
  <c r="AA178" i="1"/>
  <c r="Z178" i="1"/>
  <c r="Y178" i="1"/>
  <c r="T213" i="1"/>
  <c r="AA212" i="1"/>
  <c r="Z212" i="1"/>
  <c r="Y212" i="1"/>
  <c r="AA211" i="1"/>
  <c r="Z211" i="1"/>
  <c r="Y211" i="1"/>
  <c r="AA210" i="1"/>
  <c r="Z210" i="1"/>
  <c r="Y210" i="1"/>
  <c r="AA209" i="1"/>
  <c r="Z209" i="1"/>
  <c r="Y209" i="1"/>
  <c r="AA208" i="1"/>
  <c r="Z208" i="1"/>
  <c r="Y208" i="1"/>
  <c r="AA207" i="1"/>
  <c r="Z207" i="1"/>
  <c r="Y207" i="1"/>
  <c r="AA206" i="1"/>
  <c r="Z206" i="1"/>
  <c r="Y206" i="1"/>
  <c r="AA205" i="1"/>
  <c r="Z205" i="1"/>
  <c r="Y205" i="1"/>
  <c r="AA204" i="1"/>
  <c r="Z204" i="1"/>
  <c r="Y204" i="1"/>
  <c r="AA203" i="1"/>
  <c r="Z203" i="1"/>
  <c r="Y203" i="1"/>
  <c r="AA202" i="1"/>
  <c r="Z202" i="1"/>
  <c r="Y202" i="1"/>
  <c r="AA201" i="1"/>
  <c r="Z201" i="1"/>
  <c r="Y201" i="1"/>
  <c r="AB203" i="1" l="1"/>
  <c r="AC203" i="1" s="1"/>
  <c r="AB207" i="1"/>
  <c r="AC207" i="1" s="1"/>
  <c r="AB212" i="1"/>
  <c r="AC212" i="1" s="1"/>
  <c r="AB208" i="1"/>
  <c r="AC208" i="1" s="1"/>
  <c r="AB202" i="1"/>
  <c r="AC202" i="1" s="1"/>
  <c r="AB206" i="1"/>
  <c r="AC206" i="1" s="1"/>
  <c r="AB210" i="1"/>
  <c r="AC210" i="1" s="1"/>
  <c r="AB178" i="1"/>
  <c r="AC178" i="1" s="1"/>
  <c r="AB209" i="1"/>
  <c r="AC209" i="1" s="1"/>
  <c r="AB205" i="1"/>
  <c r="AC205" i="1" s="1"/>
  <c r="AB204" i="1"/>
  <c r="AC204" i="1" s="1"/>
  <c r="AB211" i="1"/>
  <c r="AC211" i="1" s="1"/>
  <c r="AB201" i="1"/>
  <c r="AC201" i="1" s="1"/>
  <c r="AA13" i="1"/>
  <c r="Z13" i="1"/>
  <c r="Y13" i="1"/>
  <c r="X13" i="1"/>
  <c r="T239" i="1"/>
  <c r="AA238" i="1"/>
  <c r="Z238" i="1"/>
  <c r="Y238" i="1"/>
  <c r="AA237" i="1"/>
  <c r="Z237" i="1"/>
  <c r="Y237" i="1"/>
  <c r="AA236" i="1"/>
  <c r="Z236" i="1"/>
  <c r="Y236" i="1"/>
  <c r="AB235" i="1"/>
  <c r="AA235" i="1"/>
  <c r="Z235" i="1"/>
  <c r="AA234" i="1"/>
  <c r="Z234" i="1"/>
  <c r="Y234" i="1"/>
  <c r="AA233" i="1"/>
  <c r="Z233" i="1"/>
  <c r="Y233" i="1"/>
  <c r="AA232" i="1"/>
  <c r="Z232" i="1"/>
  <c r="Y232" i="1"/>
  <c r="AB238" i="1" l="1"/>
  <c r="AB237" i="1"/>
  <c r="AB13" i="1"/>
  <c r="AC13" i="1" s="1"/>
  <c r="AB232" i="1"/>
  <c r="AC232" i="1" s="1"/>
  <c r="AB236" i="1"/>
  <c r="AB233" i="1"/>
  <c r="AC233" i="1" s="1"/>
  <c r="AB234" i="1"/>
  <c r="U305" i="1" l="1"/>
  <c r="T305" i="1"/>
  <c r="O305" i="1"/>
  <c r="M304" i="1"/>
  <c r="M303" i="1"/>
  <c r="M302" i="1"/>
  <c r="M301" i="1"/>
  <c r="M300" i="1"/>
  <c r="M299" i="1"/>
  <c r="M298" i="1"/>
  <c r="M297" i="1"/>
  <c r="M296" i="1"/>
  <c r="M295" i="1"/>
  <c r="M294" i="1"/>
  <c r="M293" i="1"/>
  <c r="V244" i="1"/>
  <c r="V305" i="1" s="1"/>
  <c r="W305" i="1" l="1"/>
  <c r="W244" i="1"/>
  <c r="X61" i="1" l="1"/>
  <c r="Y61" i="1"/>
  <c r="Z61" i="1"/>
  <c r="AA61" i="1"/>
  <c r="X63" i="1"/>
  <c r="Y63" i="1"/>
  <c r="Z63" i="1"/>
  <c r="AA63" i="1"/>
  <c r="Y64" i="1"/>
  <c r="AA64" i="1"/>
  <c r="X65" i="1"/>
  <c r="Y65" i="1"/>
  <c r="X66" i="1"/>
  <c r="Y66" i="1"/>
  <c r="Z66" i="1"/>
  <c r="AA66" i="1"/>
  <c r="X67" i="1"/>
  <c r="Y67" i="1"/>
  <c r="Z67" i="1"/>
  <c r="AA67" i="1"/>
  <c r="X68" i="1"/>
  <c r="Y68" i="1"/>
  <c r="Z68" i="1"/>
  <c r="AA68" i="1"/>
  <c r="Y69" i="1"/>
  <c r="AB69" i="1" s="1"/>
  <c r="T70" i="1"/>
  <c r="AB61" i="1" l="1"/>
  <c r="AC61" i="1" s="1"/>
  <c r="AB68" i="1"/>
  <c r="AB66" i="1"/>
  <c r="AB67" i="1"/>
  <c r="AB63" i="1"/>
  <c r="AC63" i="1" s="1"/>
  <c r="T127" i="1"/>
  <c r="AA113" i="1"/>
  <c r="Z113" i="1"/>
  <c r="Y113" i="1"/>
  <c r="T228" i="1"/>
  <c r="AA227" i="1"/>
  <c r="Z227" i="1"/>
  <c r="Y227" i="1"/>
  <c r="AA226" i="1"/>
  <c r="Z226" i="1"/>
  <c r="Y226" i="1"/>
  <c r="AA225" i="1"/>
  <c r="Z225" i="1"/>
  <c r="Y225" i="1"/>
  <c r="AA224" i="1"/>
  <c r="Z224" i="1"/>
  <c r="Y224" i="1"/>
  <c r="AB113" i="1" l="1"/>
  <c r="AC113" i="1" s="1"/>
  <c r="AB224" i="1"/>
  <c r="AC224" i="1" s="1"/>
  <c r="AB226" i="1"/>
  <c r="AC226" i="1" s="1"/>
  <c r="AB227" i="1"/>
  <c r="AC227" i="1" s="1"/>
  <c r="AB225" i="1"/>
  <c r="AC225" i="1" s="1"/>
  <c r="T222" i="1" l="1"/>
  <c r="T188" i="1"/>
  <c r="T155" i="1"/>
  <c r="T52" i="1"/>
  <c r="T59" i="1"/>
  <c r="AA221" i="1"/>
  <c r="Z221" i="1"/>
  <c r="Y221" i="1"/>
  <c r="X221" i="1"/>
  <c r="AA220" i="1"/>
  <c r="Z220" i="1"/>
  <c r="Y220" i="1"/>
  <c r="X220" i="1"/>
  <c r="AA219" i="1"/>
  <c r="Z219" i="1"/>
  <c r="Y219" i="1"/>
  <c r="X219" i="1"/>
  <c r="AA218" i="1"/>
  <c r="Z218" i="1"/>
  <c r="Y218" i="1"/>
  <c r="X218" i="1"/>
  <c r="AA217" i="1"/>
  <c r="Z217" i="1"/>
  <c r="Y217" i="1"/>
  <c r="X217" i="1"/>
  <c r="AA216" i="1"/>
  <c r="Z216" i="1"/>
  <c r="Y216" i="1"/>
  <c r="X216" i="1"/>
  <c r="AA215" i="1"/>
  <c r="Z215" i="1"/>
  <c r="Y215" i="1"/>
  <c r="X215" i="1"/>
  <c r="AB216" i="1" l="1"/>
  <c r="AC216" i="1" s="1"/>
  <c r="AB219" i="1"/>
  <c r="AC219" i="1" s="1"/>
  <c r="AB215" i="1"/>
  <c r="AC215" i="1" s="1"/>
  <c r="AB220" i="1"/>
  <c r="AC220" i="1" s="1"/>
  <c r="AB218" i="1"/>
  <c r="AC218" i="1" s="1"/>
  <c r="AB221" i="1"/>
  <c r="AC221" i="1" s="1"/>
  <c r="AB217" i="1"/>
  <c r="AC217" i="1" s="1"/>
  <c r="AA198" i="1" l="1"/>
  <c r="Z198" i="1"/>
  <c r="Y198" i="1"/>
  <c r="X198" i="1"/>
  <c r="AA197" i="1"/>
  <c r="Z197" i="1"/>
  <c r="Y197" i="1"/>
  <c r="X197" i="1"/>
  <c r="AA196" i="1"/>
  <c r="Z196" i="1"/>
  <c r="Y196" i="1"/>
  <c r="X196" i="1"/>
  <c r="Z195" i="1"/>
  <c r="Y195" i="1"/>
  <c r="X195" i="1"/>
  <c r="Z194" i="1"/>
  <c r="Y194" i="1"/>
  <c r="X194" i="1"/>
  <c r="AA193" i="1"/>
  <c r="Z193" i="1"/>
  <c r="Y193" i="1"/>
  <c r="X193" i="1"/>
  <c r="L193" i="1"/>
  <c r="H193" i="1"/>
  <c r="X192" i="1"/>
  <c r="L192" i="1"/>
  <c r="X191" i="1"/>
  <c r="L191" i="1"/>
  <c r="H191" i="1"/>
  <c r="AA190" i="1"/>
  <c r="Z190" i="1"/>
  <c r="Y190" i="1"/>
  <c r="X190" i="1"/>
  <c r="AB194" i="1" l="1"/>
  <c r="AC194" i="1" s="1"/>
  <c r="AB193" i="1"/>
  <c r="AC193" i="1" s="1"/>
  <c r="AB197" i="1"/>
  <c r="AC197" i="1" s="1"/>
  <c r="AB196" i="1"/>
  <c r="AC196" i="1" s="1"/>
  <c r="AB195" i="1"/>
  <c r="AC195" i="1" s="1"/>
  <c r="AB198" i="1"/>
  <c r="AC198" i="1" s="1"/>
  <c r="AB190" i="1"/>
  <c r="AC190" i="1" s="1"/>
  <c r="AA192" i="1"/>
  <c r="AB191" i="1"/>
  <c r="AA187" i="1" l="1"/>
  <c r="Y187" i="1"/>
  <c r="X187" i="1"/>
  <c r="AA186" i="1"/>
  <c r="Y186" i="1"/>
  <c r="AA185" i="1"/>
  <c r="Y185" i="1"/>
  <c r="AA184" i="1"/>
  <c r="Y184" i="1"/>
  <c r="AA183" i="1"/>
  <c r="Y183" i="1"/>
  <c r="AA182" i="1"/>
  <c r="Z182" i="1"/>
  <c r="X182" i="1"/>
  <c r="AB187" i="1" l="1"/>
  <c r="AC187" i="1" s="1"/>
  <c r="AB185" i="1"/>
  <c r="AC185" i="1" s="1"/>
  <c r="AB186" i="1"/>
  <c r="AC186" i="1" s="1"/>
  <c r="AB182" i="1"/>
  <c r="AB184" i="1"/>
  <c r="AC184" i="1" s="1"/>
  <c r="T180" i="1"/>
  <c r="AA179" i="1"/>
  <c r="Z179" i="1"/>
  <c r="Y179" i="1"/>
  <c r="AA177" i="1"/>
  <c r="Z177" i="1"/>
  <c r="Y177" i="1"/>
  <c r="AA176" i="1"/>
  <c r="Z176" i="1"/>
  <c r="Y176" i="1"/>
  <c r="AA175" i="1"/>
  <c r="Z175" i="1"/>
  <c r="Y175" i="1"/>
  <c r="AA174" i="1"/>
  <c r="Z174" i="1"/>
  <c r="Y174" i="1"/>
  <c r="AA173" i="1"/>
  <c r="Z173" i="1"/>
  <c r="Y173" i="1"/>
  <c r="AA172" i="1"/>
  <c r="Z172" i="1"/>
  <c r="Y172" i="1"/>
  <c r="AB177" i="1" l="1"/>
  <c r="AC177" i="1" s="1"/>
  <c r="AB174" i="1"/>
  <c r="AB172" i="1"/>
  <c r="AC172" i="1" s="1"/>
  <c r="AB179" i="1"/>
  <c r="AC179" i="1" s="1"/>
  <c r="AB176" i="1"/>
  <c r="AC176" i="1" s="1"/>
  <c r="AB173" i="1"/>
  <c r="AC173" i="1" s="1"/>
  <c r="AB175" i="1"/>
  <c r="AC175" i="1" s="1"/>
  <c r="T170" i="1" l="1"/>
  <c r="AA169" i="1"/>
  <c r="Z169" i="1"/>
  <c r="Y169" i="1"/>
  <c r="X169" i="1"/>
  <c r="AA168" i="1"/>
  <c r="Z168" i="1"/>
  <c r="Y168" i="1"/>
  <c r="X168" i="1"/>
  <c r="AA167" i="1"/>
  <c r="Z167" i="1"/>
  <c r="Y167" i="1"/>
  <c r="X167" i="1"/>
  <c r="AA166" i="1"/>
  <c r="Z166" i="1"/>
  <c r="Y166" i="1"/>
  <c r="X166" i="1"/>
  <c r="AB169" i="1" l="1"/>
  <c r="AB168" i="1"/>
  <c r="AB166" i="1"/>
  <c r="AC166" i="1" s="1"/>
  <c r="AB167" i="1"/>
  <c r="AB170" i="1" l="1"/>
  <c r="X164" i="1"/>
  <c r="T164" i="1"/>
  <c r="AA163" i="1"/>
  <c r="Z163" i="1"/>
  <c r="Y163" i="1"/>
  <c r="AA162" i="1"/>
  <c r="Z162" i="1"/>
  <c r="Y162" i="1"/>
  <c r="X162" i="1"/>
  <c r="AA161" i="1"/>
  <c r="Z161" i="1"/>
  <c r="Y161" i="1"/>
  <c r="X161" i="1"/>
  <c r="AA160" i="1"/>
  <c r="Z160" i="1"/>
  <c r="Y160" i="1"/>
  <c r="X160" i="1"/>
  <c r="AA159" i="1"/>
  <c r="Z159" i="1"/>
  <c r="Y159" i="1"/>
  <c r="X159" i="1"/>
  <c r="AA158" i="1"/>
  <c r="Z158" i="1"/>
  <c r="Y158" i="1"/>
  <c r="X158" i="1"/>
  <c r="AA157" i="1"/>
  <c r="Z157" i="1"/>
  <c r="Y157" i="1"/>
  <c r="X157" i="1"/>
  <c r="AB159" i="1" l="1"/>
  <c r="AC159" i="1" s="1"/>
  <c r="AB163" i="1"/>
  <c r="AB162" i="1"/>
  <c r="AB157" i="1"/>
  <c r="AC157" i="1" s="1"/>
  <c r="AB158" i="1"/>
  <c r="AC158" i="1" s="1"/>
  <c r="AB161" i="1"/>
  <c r="AB160" i="1"/>
  <c r="Y164" i="1"/>
  <c r="Z164" i="1"/>
  <c r="AA164" i="1"/>
  <c r="AB164" i="1" l="1"/>
  <c r="AC164" i="1" s="1"/>
  <c r="AA154" i="1" l="1"/>
  <c r="Z154" i="1"/>
  <c r="Y154" i="1"/>
  <c r="X154" i="1"/>
  <c r="AA153" i="1"/>
  <c r="Z153" i="1"/>
  <c r="Y153" i="1"/>
  <c r="X153" i="1"/>
  <c r="AA152" i="1"/>
  <c r="Z152" i="1"/>
  <c r="Y152" i="1"/>
  <c r="X152" i="1"/>
  <c r="AA151" i="1"/>
  <c r="Z151" i="1"/>
  <c r="Y151" i="1"/>
  <c r="X151" i="1"/>
  <c r="AA150" i="1"/>
  <c r="Z150" i="1"/>
  <c r="Y150" i="1"/>
  <c r="X150" i="1"/>
  <c r="AA149" i="1"/>
  <c r="Z149" i="1"/>
  <c r="Y149" i="1"/>
  <c r="X149" i="1"/>
  <c r="AA148" i="1"/>
  <c r="Z148" i="1"/>
  <c r="Y148" i="1"/>
  <c r="X148" i="1"/>
  <c r="AA147" i="1"/>
  <c r="Z147" i="1"/>
  <c r="Y147" i="1"/>
  <c r="X147" i="1"/>
  <c r="AA146" i="1"/>
  <c r="Z146" i="1"/>
  <c r="Y146" i="1"/>
  <c r="X146" i="1"/>
  <c r="AA145" i="1"/>
  <c r="Z145" i="1"/>
  <c r="Y145" i="1"/>
  <c r="X145" i="1"/>
  <c r="AA144" i="1"/>
  <c r="Z144" i="1"/>
  <c r="Y144" i="1"/>
  <c r="X144" i="1"/>
  <c r="AA143" i="1"/>
  <c r="Z143" i="1"/>
  <c r="Y143" i="1"/>
  <c r="X143" i="1"/>
  <c r="AA142" i="1"/>
  <c r="Z142" i="1"/>
  <c r="Y142" i="1"/>
  <c r="X142" i="1"/>
  <c r="AA141" i="1"/>
  <c r="Z141" i="1"/>
  <c r="Y141" i="1"/>
  <c r="X141" i="1"/>
  <c r="AA140" i="1"/>
  <c r="Z140" i="1"/>
  <c r="Y140" i="1"/>
  <c r="X140" i="1"/>
  <c r="AA139" i="1"/>
  <c r="Z139" i="1"/>
  <c r="Y139" i="1"/>
  <c r="X139" i="1"/>
  <c r="AA138" i="1"/>
  <c r="Z138" i="1"/>
  <c r="Y138" i="1"/>
  <c r="X138" i="1"/>
  <c r="AA137" i="1"/>
  <c r="Z137" i="1"/>
  <c r="Y137" i="1"/>
  <c r="X137" i="1"/>
  <c r="AA136" i="1"/>
  <c r="Z136" i="1"/>
  <c r="Y136" i="1"/>
  <c r="X136" i="1"/>
  <c r="AA135" i="1"/>
  <c r="Z135" i="1"/>
  <c r="Y135" i="1"/>
  <c r="X135" i="1"/>
  <c r="AA134" i="1"/>
  <c r="Z134" i="1"/>
  <c r="Y134" i="1"/>
  <c r="X134" i="1"/>
  <c r="AA133" i="1"/>
  <c r="Z133" i="1"/>
  <c r="Y133" i="1"/>
  <c r="X133" i="1"/>
  <c r="AA132" i="1"/>
  <c r="Z132" i="1"/>
  <c r="Y132" i="1"/>
  <c r="X132" i="1"/>
  <c r="AA131" i="1"/>
  <c r="Z131" i="1"/>
  <c r="Y131" i="1"/>
  <c r="X131" i="1"/>
  <c r="AA130" i="1"/>
  <c r="Z130" i="1"/>
  <c r="Y130" i="1"/>
  <c r="X130" i="1"/>
  <c r="AA129" i="1"/>
  <c r="Z129" i="1"/>
  <c r="Y129" i="1"/>
  <c r="X129" i="1"/>
  <c r="AB147" i="1" l="1"/>
  <c r="AC147" i="1" s="1"/>
  <c r="AB133" i="1"/>
  <c r="AC133" i="1" s="1"/>
  <c r="AB145" i="1"/>
  <c r="AC145" i="1" s="1"/>
  <c r="AB149" i="1"/>
  <c r="AC149" i="1" s="1"/>
  <c r="AB141" i="1"/>
  <c r="AC141" i="1" s="1"/>
  <c r="AB138" i="1"/>
  <c r="AC138" i="1" s="1"/>
  <c r="AB142" i="1"/>
  <c r="AC142" i="1" s="1"/>
  <c r="AB146" i="1"/>
  <c r="AC146" i="1" s="1"/>
  <c r="AB130" i="1"/>
  <c r="AC130" i="1" s="1"/>
  <c r="AB144" i="1"/>
  <c r="AC144" i="1" s="1"/>
  <c r="AB153" i="1"/>
  <c r="AC153" i="1" s="1"/>
  <c r="AB135" i="1"/>
  <c r="AC135" i="1" s="1"/>
  <c r="AB139" i="1"/>
  <c r="AC139" i="1" s="1"/>
  <c r="AB148" i="1"/>
  <c r="AC148" i="1" s="1"/>
  <c r="AB136" i="1"/>
  <c r="AC136" i="1" s="1"/>
  <c r="AB129" i="1"/>
  <c r="AC129" i="1" s="1"/>
  <c r="AB150" i="1"/>
  <c r="AC150" i="1" s="1"/>
  <c r="AB132" i="1"/>
  <c r="AC132" i="1" s="1"/>
  <c r="AB152" i="1"/>
  <c r="AC152" i="1" s="1"/>
  <c r="AB134" i="1"/>
  <c r="AC134" i="1" s="1"/>
  <c r="AB143" i="1"/>
  <c r="AC143" i="1" s="1"/>
  <c r="AB131" i="1"/>
  <c r="AC131" i="1" s="1"/>
  <c r="AB137" i="1"/>
  <c r="AC137" i="1" s="1"/>
  <c r="AB151" i="1"/>
  <c r="AC151" i="1" s="1"/>
  <c r="AB154" i="1"/>
  <c r="AC154" i="1" s="1"/>
  <c r="AB140" i="1"/>
  <c r="AC140" i="1" s="1"/>
  <c r="AA72" i="1"/>
  <c r="Z72" i="1"/>
  <c r="Y72" i="1"/>
  <c r="AB72" i="1" l="1"/>
  <c r="AC72" i="1" s="1"/>
  <c r="AA58" i="1"/>
  <c r="Z58" i="1"/>
  <c r="Y58" i="1"/>
  <c r="AA56" i="1"/>
  <c r="Z56" i="1"/>
  <c r="AA55" i="1"/>
  <c r="Z55" i="1"/>
  <c r="AB55" i="1" s="1"/>
  <c r="AA54" i="1"/>
  <c r="Z54" i="1"/>
  <c r="AB56" i="1" l="1"/>
  <c r="AB54" i="1"/>
  <c r="AA52" i="1"/>
  <c r="X52" i="1"/>
  <c r="AA51" i="1"/>
  <c r="Z51" i="1"/>
  <c r="Y51" i="1"/>
  <c r="X51" i="1"/>
  <c r="AA50" i="1"/>
  <c r="Z50" i="1"/>
  <c r="Y50" i="1"/>
  <c r="X50" i="1"/>
  <c r="AA49" i="1"/>
  <c r="Z49" i="1"/>
  <c r="Y49" i="1"/>
  <c r="X49" i="1"/>
  <c r="AA48" i="1"/>
  <c r="Z48" i="1"/>
  <c r="Y48" i="1"/>
  <c r="X48" i="1"/>
  <c r="AA47" i="1"/>
  <c r="Z47" i="1"/>
  <c r="Y47" i="1"/>
  <c r="X47" i="1"/>
  <c r="AA46" i="1"/>
  <c r="Z46" i="1"/>
  <c r="Y46" i="1"/>
  <c r="X46" i="1"/>
  <c r="AA45" i="1"/>
  <c r="Z45" i="1"/>
  <c r="Y45" i="1"/>
  <c r="X45" i="1"/>
  <c r="AA44" i="1"/>
  <c r="Z44" i="1"/>
  <c r="Y44" i="1"/>
  <c r="X44" i="1"/>
  <c r="AA43" i="1"/>
  <c r="Z43" i="1"/>
  <c r="Y43" i="1"/>
  <c r="X43" i="1"/>
  <c r="AA42" i="1"/>
  <c r="Z42" i="1"/>
  <c r="Y42" i="1"/>
  <c r="X42" i="1"/>
  <c r="AA41" i="1"/>
  <c r="Z41" i="1"/>
  <c r="Y41" i="1"/>
  <c r="X41" i="1"/>
  <c r="AA40" i="1"/>
  <c r="Z40" i="1"/>
  <c r="Y40" i="1"/>
  <c r="X40" i="1"/>
  <c r="AA39" i="1"/>
  <c r="Z39" i="1"/>
  <c r="Y39" i="1"/>
  <c r="X39" i="1"/>
  <c r="AA38" i="1"/>
  <c r="Z38" i="1"/>
  <c r="Y38" i="1"/>
  <c r="X38" i="1"/>
  <c r="AA37" i="1"/>
  <c r="Z37" i="1"/>
  <c r="Y37" i="1"/>
  <c r="X37" i="1"/>
  <c r="AA35" i="1"/>
  <c r="Z35" i="1"/>
  <c r="Y35" i="1"/>
  <c r="X35" i="1"/>
  <c r="AA34" i="1"/>
  <c r="Z34" i="1"/>
  <c r="Y34" i="1"/>
  <c r="X34" i="1"/>
  <c r="AA33" i="1"/>
  <c r="Z33" i="1"/>
  <c r="Y33" i="1"/>
  <c r="X33" i="1"/>
  <c r="AA32" i="1"/>
  <c r="Z32" i="1"/>
  <c r="Y32" i="1"/>
  <c r="X32" i="1"/>
  <c r="AA31" i="1"/>
  <c r="Z31" i="1"/>
  <c r="Y31" i="1"/>
  <c r="X31" i="1"/>
  <c r="AA30" i="1"/>
  <c r="Z30" i="1"/>
  <c r="Y30" i="1"/>
  <c r="X30" i="1"/>
  <c r="AA29" i="1"/>
  <c r="Z29" i="1"/>
  <c r="Y29" i="1"/>
  <c r="X29" i="1"/>
  <c r="AA28" i="1"/>
  <c r="Z28" i="1"/>
  <c r="Y28" i="1"/>
  <c r="X28" i="1"/>
  <c r="AA27" i="1"/>
  <c r="Z27" i="1"/>
  <c r="Y27" i="1"/>
  <c r="X27" i="1"/>
  <c r="AA26" i="1"/>
  <c r="Z26" i="1"/>
  <c r="Y26" i="1"/>
  <c r="X26" i="1"/>
  <c r="AA25" i="1"/>
  <c r="Z25" i="1"/>
  <c r="Y25" i="1"/>
  <c r="X25" i="1"/>
  <c r="AA24" i="1"/>
  <c r="Z24" i="1"/>
  <c r="Y24" i="1"/>
  <c r="X24" i="1"/>
  <c r="AA23" i="1"/>
  <c r="Z23" i="1"/>
  <c r="Y23" i="1"/>
  <c r="X23" i="1"/>
  <c r="AA22" i="1"/>
  <c r="Z22" i="1"/>
  <c r="Y22" i="1"/>
  <c r="X22" i="1"/>
  <c r="AA21" i="1"/>
  <c r="Z21" i="1"/>
  <c r="Y21" i="1"/>
  <c r="X21" i="1"/>
  <c r="AA20" i="1"/>
  <c r="Z20" i="1"/>
  <c r="Y20" i="1"/>
  <c r="X20" i="1"/>
  <c r="AA19" i="1"/>
  <c r="Z19" i="1"/>
  <c r="Y19" i="1"/>
  <c r="X19" i="1"/>
  <c r="AA18" i="1"/>
  <c r="Z18" i="1"/>
  <c r="Y18" i="1"/>
  <c r="X18" i="1"/>
  <c r="AA17" i="1"/>
  <c r="Z17" i="1"/>
  <c r="Y17" i="1"/>
  <c r="X17" i="1"/>
  <c r="AA16" i="1"/>
  <c r="Z16" i="1"/>
  <c r="Y16" i="1"/>
  <c r="X16" i="1"/>
  <c r="Z15" i="1"/>
  <c r="Y15" i="1"/>
  <c r="W15" i="1"/>
  <c r="AA15" i="1" s="1"/>
  <c r="AA14" i="1"/>
  <c r="Z14" i="1"/>
  <c r="Y14" i="1"/>
  <c r="X14" i="1"/>
  <c r="AA12" i="1"/>
  <c r="Z12" i="1"/>
  <c r="Y12" i="1"/>
  <c r="X12" i="1"/>
  <c r="AB37" i="1" l="1"/>
  <c r="AB45" i="1"/>
  <c r="AC45" i="1" s="1"/>
  <c r="AB41" i="1"/>
  <c r="AB25" i="1"/>
  <c r="AB33" i="1"/>
  <c r="AB38" i="1"/>
  <c r="AC38" i="1" s="1"/>
  <c r="AB42" i="1"/>
  <c r="AB20" i="1"/>
  <c r="AB18" i="1"/>
  <c r="AB22" i="1"/>
  <c r="AB46" i="1"/>
  <c r="AB47" i="1"/>
  <c r="AC47" i="1" s="1"/>
  <c r="AB30" i="1"/>
  <c r="AB49" i="1"/>
  <c r="AC49" i="1" s="1"/>
  <c r="AB50" i="1"/>
  <c r="AC50" i="1" s="1"/>
  <c r="AB51" i="1"/>
  <c r="AC51" i="1" s="1"/>
  <c r="AB26" i="1"/>
  <c r="AB14" i="1"/>
  <c r="AC14" i="1" s="1"/>
  <c r="AB39" i="1"/>
  <c r="AC39" i="1" s="1"/>
  <c r="AB34" i="1"/>
  <c r="AB12" i="1"/>
  <c r="AC12" i="1" s="1"/>
  <c r="AB23" i="1"/>
  <c r="AB27" i="1"/>
  <c r="AB31" i="1"/>
  <c r="AB40" i="1"/>
  <c r="AB24" i="1"/>
  <c r="AB19" i="1"/>
  <c r="AB48" i="1"/>
  <c r="AB17" i="1"/>
  <c r="AB28" i="1"/>
  <c r="AB16" i="1"/>
  <c r="AB43" i="1"/>
  <c r="X15" i="1"/>
  <c r="AB29" i="1"/>
  <c r="AB32" i="1"/>
  <c r="AB35" i="1"/>
  <c r="AB44" i="1"/>
  <c r="AB21" i="1"/>
  <c r="AB15" i="1"/>
  <c r="Y52" i="1"/>
  <c r="Z52" i="1"/>
  <c r="AB52" i="1" l="1"/>
  <c r="AC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M10" authorId="0" shapeId="0" xr:uid="{87F59690-3A4C-41A6-98B0-B66017CBF011}">
      <text>
        <r>
          <rPr>
            <b/>
            <sz val="9"/>
            <color indexed="81"/>
            <rFont val="Tahoma"/>
            <family val="2"/>
          </rPr>
          <t>Admin:</t>
        </r>
        <r>
          <rPr>
            <sz val="9"/>
            <color indexed="81"/>
            <rFont val="Tahoma"/>
            <family val="2"/>
          </rPr>
          <t xml:space="preserve">
Esta información será el principal insumo para el diseño de las actividades en el PAC.</t>
        </r>
      </text>
    </comment>
  </commentList>
</comments>
</file>

<file path=xl/sharedStrings.xml><?xml version="1.0" encoding="utf-8"?>
<sst xmlns="http://schemas.openxmlformats.org/spreadsheetml/2006/main" count="3535" uniqueCount="928">
  <si>
    <t>ALINEACIONES</t>
  </si>
  <si>
    <t>PLANIFICACIÓN INSTITUCIONAL</t>
  </si>
  <si>
    <t>PROGRAMACION FÍSICA DE LA META</t>
  </si>
  <si>
    <t>CRONOGRAMA DE EJECUCIÓN PRESUPUESTARIA</t>
  </si>
  <si>
    <t>OBJETIVO ESTRATÉGICO INSTITUCIONAL</t>
  </si>
  <si>
    <t>PLAN  NACIONAL DE DESARROLLO 2024-2025</t>
  </si>
  <si>
    <t>ODS</t>
  </si>
  <si>
    <t>Objetivo PDOT</t>
  </si>
  <si>
    <t>Objetivo Operativo</t>
  </si>
  <si>
    <t>PROGRAMA</t>
  </si>
  <si>
    <t>BENEFICIARIOS
 ( POBLACIÓN)</t>
  </si>
  <si>
    <t>NOMBRE DEL PROYECTO</t>
  </si>
  <si>
    <t>BENEFICIARIOS
(POBLACIÓN)</t>
  </si>
  <si>
    <t>Área/Proyecto</t>
  </si>
  <si>
    <t>Responsable</t>
  </si>
  <si>
    <t>Actividad/ Necesidad Pública que se satisface</t>
  </si>
  <si>
    <t>Subactividad</t>
  </si>
  <si>
    <t>Tipo de subactividad</t>
  </si>
  <si>
    <t>Nombre del Indicador Operativo</t>
  </si>
  <si>
    <t>Unidad de Medida del Indicador</t>
  </si>
  <si>
    <t>Meta cuantificable Subactividad</t>
  </si>
  <si>
    <t>Grupo de gasto</t>
  </si>
  <si>
    <t>Partida presupuestaria</t>
  </si>
  <si>
    <t>Presupuesto programado 2025</t>
  </si>
  <si>
    <t>C 1</t>
  </si>
  <si>
    <t>C2</t>
  </si>
  <si>
    <t>C 3</t>
  </si>
  <si>
    <t>Total</t>
  </si>
  <si>
    <t>Celda de Control</t>
  </si>
  <si>
    <t>Actividad PAC</t>
  </si>
  <si>
    <t>Nota Explicativa: Indique el nombre del Programa</t>
  </si>
  <si>
    <t>Nota Explicativa: No de beneficiarios con los que se interviene a traves de los proyectos</t>
  </si>
  <si>
    <t>Nota Explicativa: Las subactividades son las acciones específican necesarias para cumplir una actividad, deben definirse de conformidad a las partidas presupuestarias y a los objetos de contratación.</t>
  </si>
  <si>
    <t>Sumatoria del presupuesto planificacdo en cuatrimestres</t>
  </si>
  <si>
    <r>
      <rPr>
        <b/>
        <u/>
        <sz val="14"/>
        <color theme="2" tint="-0.749992370372631"/>
        <rFont val="Arial"/>
        <family val="2"/>
      </rPr>
      <t xml:space="preserve">Nota explicativa: </t>
    </r>
    <r>
      <rPr>
        <sz val="14"/>
        <color theme="2" tint="-0.749992370372631"/>
        <rFont val="Arial"/>
        <family val="2"/>
      </rPr>
      <t>Selección del Objetivo del Plan Nacional  que más se ajusta a la competencia de su área</t>
    </r>
  </si>
  <si>
    <r>
      <rPr>
        <b/>
        <u/>
        <sz val="14"/>
        <color theme="2" tint="-0.749992370372631"/>
        <rFont val="Arial"/>
        <family val="2"/>
      </rPr>
      <t>Nota Explicativa</t>
    </r>
    <r>
      <rPr>
        <u/>
        <sz val="14"/>
        <color theme="2" tint="-0.749992370372631"/>
        <rFont val="Arial"/>
        <family val="2"/>
      </rPr>
      <t>:</t>
    </r>
    <r>
      <rPr>
        <sz val="14"/>
        <color theme="2" tint="-0.749992370372631"/>
        <rFont val="Arial"/>
        <family val="2"/>
      </rPr>
      <t xml:space="preserve"> Selección del Objetivo de Desarrollo Sostenible</t>
    </r>
  </si>
  <si>
    <r>
      <rPr>
        <b/>
        <u/>
        <sz val="14"/>
        <rFont val="Arial"/>
        <family val="2"/>
      </rPr>
      <t>Nota Explicativa:</t>
    </r>
    <r>
      <rPr>
        <b/>
        <sz val="14"/>
        <rFont val="Arial"/>
        <family val="2"/>
      </rPr>
      <t xml:space="preserve"> </t>
    </r>
    <r>
      <rPr>
        <sz val="14"/>
        <rFont val="Arial"/>
        <family val="2"/>
      </rPr>
      <t>Selección del Objetivo del POT que mejor se ajusta a la competencia de cada área</t>
    </r>
  </si>
  <si>
    <r>
      <rPr>
        <b/>
        <u/>
        <sz val="14"/>
        <color theme="0"/>
        <rFont val="Arial"/>
        <family val="2"/>
      </rPr>
      <t>Nota Explicativa:</t>
    </r>
    <r>
      <rPr>
        <b/>
        <sz val="14"/>
        <color theme="0"/>
        <rFont val="Arial"/>
        <family val="2"/>
      </rPr>
      <t xml:space="preserve"> Definición del Objetivo Operativo de conformidad a la competencia de cada unidad operativa.</t>
    </r>
  </si>
  <si>
    <r>
      <rPr>
        <b/>
        <u/>
        <sz val="14"/>
        <color theme="0"/>
        <rFont val="Arial"/>
        <family val="2"/>
      </rPr>
      <t>Nota Explicativa:</t>
    </r>
    <r>
      <rPr>
        <b/>
        <sz val="14"/>
        <color theme="0"/>
        <rFont val="Arial"/>
        <family val="2"/>
      </rPr>
      <t xml:space="preserve"> </t>
    </r>
    <r>
      <rPr>
        <sz val="14"/>
        <color theme="0"/>
        <rFont val="Arial"/>
        <family val="2"/>
      </rPr>
      <t>Selección de la Dirección, coordinación, proyecto</t>
    </r>
  </si>
  <si>
    <r>
      <rPr>
        <b/>
        <u/>
        <sz val="14"/>
        <color theme="0"/>
        <rFont val="Arial"/>
        <family val="2"/>
      </rPr>
      <t xml:space="preserve">Nota Explicativa </t>
    </r>
    <r>
      <rPr>
        <sz val="14"/>
        <color theme="0"/>
        <rFont val="Arial"/>
        <family val="2"/>
      </rPr>
      <t>Director, Coordinador, Gerente de Proyecto</t>
    </r>
  </si>
  <si>
    <r>
      <rPr>
        <b/>
        <u/>
        <sz val="14"/>
        <color theme="0"/>
        <rFont val="Arial"/>
        <family val="2"/>
      </rPr>
      <t>Nota Explicativa:</t>
    </r>
    <r>
      <rPr>
        <sz val="14"/>
        <color theme="0"/>
        <rFont val="Arial"/>
        <family val="2"/>
      </rPr>
      <t xml:space="preserve"> Son las tareas que se enfocanen  en el cumplimiento del Plan Estratégico Institucional,  para un periodo determinado.</t>
    </r>
  </si>
  <si>
    <r>
      <rPr>
        <b/>
        <u/>
        <sz val="14"/>
        <color theme="0"/>
        <rFont val="Arial"/>
        <family val="2"/>
      </rPr>
      <t>Nota Explicativa</t>
    </r>
    <r>
      <rPr>
        <sz val="14"/>
        <color theme="0"/>
        <rFont val="Arial"/>
        <family val="2"/>
      </rPr>
      <t>: Definición del nombre</t>
    </r>
  </si>
  <si>
    <r>
      <t xml:space="preserve">Nota Explicativa: </t>
    </r>
    <r>
      <rPr>
        <sz val="14"/>
        <color theme="0"/>
        <rFont val="Arial"/>
        <family val="2"/>
      </rPr>
      <t>Expresa la unidad de medida en la que se genera el indicador y se establece la meta.</t>
    </r>
  </si>
  <si>
    <r>
      <rPr>
        <b/>
        <u/>
        <sz val="14"/>
        <color theme="0"/>
        <rFont val="Arial"/>
        <family val="2"/>
      </rPr>
      <t>Nota Explicativa:</t>
    </r>
    <r>
      <rPr>
        <sz val="14"/>
        <color theme="0"/>
        <rFont val="Arial"/>
        <family val="2"/>
      </rPr>
      <t xml:space="preserve"> Es el valor al cual se planifica llevar al indicador. Debe ajustarse al periodo de intervención.</t>
    </r>
  </si>
  <si>
    <r>
      <rPr>
        <b/>
        <u/>
        <sz val="14"/>
        <color theme="0"/>
        <rFont val="Arial"/>
        <family val="2"/>
      </rPr>
      <t>Nota Explicativa:</t>
    </r>
    <r>
      <rPr>
        <sz val="14"/>
        <color theme="0"/>
        <rFont val="Arial"/>
        <family val="2"/>
      </rPr>
      <t>Grupo de Gasto autorizado por la Dirección Nacional Administrativa Financiera</t>
    </r>
  </si>
  <si>
    <r>
      <rPr>
        <u/>
        <sz val="14"/>
        <color theme="0"/>
        <rFont val="Arial"/>
        <family val="2"/>
      </rPr>
      <t xml:space="preserve">Nota Explicativa: </t>
    </r>
    <r>
      <rPr>
        <sz val="14"/>
        <color theme="0"/>
        <rFont val="Arial"/>
        <family val="2"/>
      </rPr>
      <t>Selección del  Ítem Presupuestario establecidos en el  Clasificador presupuestario vigente</t>
    </r>
  </si>
  <si>
    <r>
      <rPr>
        <u/>
        <sz val="14"/>
        <color theme="0"/>
        <rFont val="Arial"/>
        <family val="2"/>
      </rPr>
      <t>Nota Explicativa:</t>
    </r>
    <r>
      <rPr>
        <sz val="14"/>
        <color theme="0"/>
        <rFont val="Arial"/>
        <family val="2"/>
      </rPr>
      <t>Techo presupuestario para la subactividad. De conformidad al techo presupuestario de cada dependencia.</t>
    </r>
  </si>
  <si>
    <r>
      <rPr>
        <u/>
        <sz val="14"/>
        <color theme="0"/>
        <rFont val="Arial"/>
        <family val="2"/>
      </rPr>
      <t>Nota Explicativa:</t>
    </r>
    <r>
      <rPr>
        <sz val="14"/>
        <color theme="0"/>
        <rFont val="Arial"/>
        <family val="2"/>
      </rPr>
      <t>Se establecerá de forma porcentual los tiempos de ejecución de las actividades y subactividades.</t>
    </r>
  </si>
  <si>
    <r>
      <rPr>
        <u/>
        <sz val="14"/>
        <color theme="0"/>
        <rFont val="Arial"/>
        <family val="2"/>
      </rPr>
      <t>Nota Explicativa:</t>
    </r>
    <r>
      <rPr>
        <sz val="14"/>
        <color theme="0"/>
        <rFont val="Arial"/>
        <family val="2"/>
      </rPr>
      <t>Se establecerá en términos monetarios  los tiempos de ejecución de las actividades y subactividades, tomando en consideración el presupuesto asignado</t>
    </r>
  </si>
  <si>
    <t>1. Mejorar las condiciones de vida de la población de forma integral, promoviendo el acceso equitativo a salud, vivienda y bienestar social.</t>
  </si>
  <si>
    <t>1. FIN DE LA POBREZA</t>
  </si>
  <si>
    <t>N/A</t>
  </si>
  <si>
    <t>pago de energia electrica</t>
  </si>
  <si>
    <t>Dirección Administrativa</t>
  </si>
  <si>
    <t>Msc. Liandri Lara</t>
  </si>
  <si>
    <t>Energía Eléctrica</t>
  </si>
  <si>
    <t>Nueva</t>
  </si>
  <si>
    <t>% Ejecución presupuestaria en energía eléctrica</t>
  </si>
  <si>
    <t>PORCENTAJE</t>
  </si>
  <si>
    <t>5.3</t>
  </si>
  <si>
    <t>5.3.01.04_Energía Eléctrica</t>
  </si>
  <si>
    <t xml:space="preserve">Proyecto  de internet  para el GAD Quinsaloma </t>
  </si>
  <si>
    <t>Ing. Juan Suarez</t>
  </si>
  <si>
    <t xml:space="preserve">Servicio de internet para el año 2025 para el GAD Quinsaloma </t>
  </si>
  <si>
    <t>% de ejecución presupuestaria alcanzada  / % de ejecución presupuestaria planificada</t>
  </si>
  <si>
    <t>5.3.01.05_Telecomunicaciones</t>
  </si>
  <si>
    <t xml:space="preserve">Telefonia </t>
  </si>
  <si>
    <t>Pago de telefonia y lienas aliadas</t>
  </si>
  <si>
    <t xml:space="preserve">Proyecto de Impresiones </t>
  </si>
  <si>
    <t>Abg. Liseth Haz</t>
  </si>
  <si>
    <t>Reproducción de ejemplares de Gacetas Municipales del GADM Quinsaloma</t>
  </si>
  <si>
    <t>No de cuadernillos de capacitación y material de estudios impresos   / No de cuadernillos de capacitación y material de estudios a imprimir</t>
  </si>
  <si>
    <t>53.02.04_Edición, Impresión, Reproducción, Publicaciones, Suscripciones, Fotocopiado, Traducción, Empastado, Enmarcación,
Serigrafía, Fotografía, Carnetización, Filmación e Imágenes Satelitales.</t>
  </si>
  <si>
    <t>Ing. Abel Naranjo</t>
  </si>
  <si>
    <t>Impresion de Reglamento de Seguridad y salud en el trabjo</t>
  </si>
  <si>
    <t>Rendición de cuentas año 2024</t>
  </si>
  <si>
    <t>Rendición de cuentas, informe de la gestión de las autoridades electas popularmente en Quinsaloma</t>
  </si>
  <si>
    <t xml:space="preserve">No de eventos de rendición cuentas realizado   /  No de eventos de rendición cuentas programado </t>
  </si>
  <si>
    <t>53.02.05_Espectáculos Culturales y Sociales</t>
  </si>
  <si>
    <t>Proyecto para la digitalizacion de documentos  para su optimo funcionamiento para este 2025.</t>
  </si>
  <si>
    <t>Servicio de Digitalizacion y almacenamiento de la documentacion del GAD Quinsaloma</t>
  </si>
  <si>
    <t xml:space="preserve">No de digitalizacion ralizado   /  No de digitalizacion ralizado  programado </t>
  </si>
  <si>
    <t>53.02.30_Digitalización de Información y Datos Públicos</t>
  </si>
  <si>
    <t>Proyecto de Rastreo y Monitoreo</t>
  </si>
  <si>
    <t>msc. Liandri Lara</t>
  </si>
  <si>
    <t>Servicios de Rastreo y Monitoreo Satelital</t>
  </si>
  <si>
    <t>53.02.46_Servicios de Identificación, Marcación, Autentificación, Rastreo, Monitoreo, Seguimiento y/o Trazabilidad</t>
  </si>
  <si>
    <t>Proyecto de  mantenimiento de edifcios</t>
  </si>
  <si>
    <t>Mantenimiento de edificios del GAD Municipal</t>
  </si>
  <si>
    <t>No. de órdenes por servicio de mantenimiento de edificios realizadas  / No. de órdenes por servicio de mantenimiento de edificios planificadas</t>
  </si>
  <si>
    <t>53.04.02_Edificios, Locales, Residencias y Cableado Estructurado (Instalación, Mantenimiento y Reparación)</t>
  </si>
  <si>
    <t>Proyecto de  mantenimiento y reparacion de mobiliarios</t>
  </si>
  <si>
    <t>Instalacion mantemiento y Reparacion de mobiliarios para el GAD Municipal del Canton Quinsaloma</t>
  </si>
  <si>
    <t>No. de órdenes por servicio de mantenimiento de mobiliarios realizadas  / No. de órdenes por servicio de mantenimiento de mobiliarios planificadas</t>
  </si>
  <si>
    <t>53.04.03_Mobiliarios  (Instalación, Mantenimiento y Reparación)</t>
  </si>
  <si>
    <t>Proyecto de mantenimiento de maquinarias y equipos</t>
  </si>
  <si>
    <t>Mantenimiento de aires acondicionados para el GAD Quinsaloma</t>
  </si>
  <si>
    <t>No. de órdenes por servicio de mantenimiento de aires realizadas  / No. de órdenes por servicio de mantenimiento de aires planificadas</t>
  </si>
  <si>
    <t>53.04.04_Maquinarias y Equipos (Instalación, Mantenimiento y Reparación)</t>
  </si>
  <si>
    <t>Mantemiento de las camaras de seguridad del GADM de Quinsaloma</t>
  </si>
  <si>
    <t>No. de órdenes de mantenimiento de camaras realizadas  / No. de órdenes de mantenimiento de camaras  planificadas</t>
  </si>
  <si>
    <t xml:space="preserve">Proyecto  de arrendamiento de oficinas para el GAD Municipal del Canton Quinsaloma. </t>
  </si>
  <si>
    <t>Renovacion del  contrato "Alquiler De Un Edificio Para El Funcionamiento De Oficinas De Las Diferentes Dependencias Del Gad Municipal Del Canton Quinsaloma"</t>
  </si>
  <si>
    <t>No. De facturas canceladas por el alquiler de edificios y locales  / No. De facturas a  cancelar por el alquiler de edificios y locales</t>
  </si>
  <si>
    <t>53.05.02_Edificios, Locales y Residencias, Parqueaderos, Casilleros Judiciales y Bancarios (Arrendamiento)</t>
  </si>
  <si>
    <t xml:space="preserve">Alquiler de un espacio para bodega del GAD Municipal del Canton Quinsaloma </t>
  </si>
  <si>
    <t>Proyecto de Consultoria</t>
  </si>
  <si>
    <t>Abg. Rolando Moreno</t>
  </si>
  <si>
    <t>Consultoria y Representacion legal para Sindicatura</t>
  </si>
  <si>
    <t>No de contratos de consultoria  y representacion legal</t>
  </si>
  <si>
    <t>53.06.01_Consultoría, Asesoría e Investigación Especializada</t>
  </si>
  <si>
    <t>Fortalecimiento de capacidades tecnicas administrativas y juridicas para las areas de intervencion del GAD Municipal del Canton Quinsaloma para este año 2025</t>
  </si>
  <si>
    <t>Capacitación en temas jurídicos administrativos</t>
  </si>
  <si>
    <t>No de eventos de capacitación  para fortalecer las competencias municipales y la gestión institucional ejecutados  / No de eventos de capacitación  para fortalecer las competencias municipales y la gestión institucional programadas</t>
  </si>
  <si>
    <t>53.06.12_Capacitación a Servidores Públicos</t>
  </si>
  <si>
    <t>Capacitaciones administrativas y tecnicas para fortalecer conocimientos, herramientas, habilidadesy actitudes para interactuar en el entorno laboral y cumplir con el trabajo</t>
  </si>
  <si>
    <t>Implementacion de paquetes y servicios informaticos</t>
  </si>
  <si>
    <t xml:space="preserve">Mantenimiento y actualizacion del Sistema SIACAT </t>
  </si>
  <si>
    <t>% Cumplimiento plan de mantenimiento</t>
  </si>
  <si>
    <t>53.07.01_Desarrollo, Actualización, Asistencia Técnica y Soporte de Sistemas Informáticos</t>
  </si>
  <si>
    <t>Hosting para el Gad Municipal dfel Canton Quinsaloma</t>
  </si>
  <si>
    <t>No de dominios para los portales alojados en la plataforma de Web Hosting y nube computacional adquiridos  / No de dominios para los portales alojados en la plataforma de Web Hosting y nube computacional programados</t>
  </si>
  <si>
    <t>Actualización Del Sistema SITAC Para El Gad Municipal Del Cantón Quinsaloma</t>
  </si>
  <si>
    <t>No de  Licencias adquiridas  / No de  Licencias por adquirir</t>
  </si>
  <si>
    <t>Actualización Del Software Seycob Para El Gobierno Autónomo Descentralizado Municipal Del Cantón Quinsaloma</t>
  </si>
  <si>
    <t>servicio de Google Cloud &amp; workspace para el GAD Quinsaloma</t>
  </si>
  <si>
    <t>Proyecto de arrendamiento y licencias de paquetes informaticos para el año 2025</t>
  </si>
  <si>
    <t>Actualizacion de licencias de antivirus para los equipos informaticos del GADM Quisanloma</t>
  </si>
  <si>
    <t>No de  licencias Licencias  Antivirus para  adquiridas  / No de  licencias Licencias Corporativas Antivirus  programadas</t>
  </si>
  <si>
    <t>53.07.02_Arrendamiento y Licencias de Uso de Paquetes Informáticos</t>
  </si>
  <si>
    <t>Implementacion del Sistema Lexis</t>
  </si>
  <si>
    <t>Proyecto de mantemiento de equipos tecnologicos,equipamientos e insumos requeridos para el GAD Quinsaloma</t>
  </si>
  <si>
    <t>Mantenimiento y reparacion de equipos informaticos</t>
  </si>
  <si>
    <t>5.3.07.04_Mantenimiento y Reparación de Equipos y Sistemas Informáticos</t>
  </si>
  <si>
    <t>Mantenimiento de Infraestrucura de red</t>
  </si>
  <si>
    <t xml:space="preserve">Proyecto de dotacion  Vestuario,Lencería,Prendas de Protección,Insumos y Accesorios para el personal en materia de seguridad ocupacional </t>
  </si>
  <si>
    <t>Dotacion de Ropa de trabajo y equipos de proteccion personal</t>
  </si>
  <si>
    <t>% de Ejecución presupuestaria en la dotación de uniformes y vestimentas para servidores y trabajadores de la institución   / % de Ejecución presupuestaria presupuestaria en la dotación de uniformes y vestimentas para servidores y trabajadores de la institución planificada</t>
  </si>
  <si>
    <t>53.08.02_Vestuario,  Lencería,  Prendas  de  Protección,  Insumos  y  Accesorios  para  uniformes  del  personal  de  Protección,
Vigilancia y Seguridad.</t>
  </si>
  <si>
    <t>Prpyecto de materiales de Oficina para Administracion General</t>
  </si>
  <si>
    <t>Materiales de Oficina para Administracion General</t>
  </si>
  <si>
    <t>No de Contrataciones para la compra  de materiales de oficina realizadas  / No de Contrataciones para la compra  de materiales de oficina planificadas</t>
  </si>
  <si>
    <t>53.08.04_Materiales de Oficina</t>
  </si>
  <si>
    <t>Prpyecto de materiales de aseo para Administracion General</t>
  </si>
  <si>
    <t>Materiales de Aseo para Administracion General</t>
  </si>
  <si>
    <t>No de Contrataciones para la compra  de Materiales de Aseo realizadas  / No de Contrataciones para la compra  de Materiales de Aseo planificadas</t>
  </si>
  <si>
    <t>53.08.05_Materiales de Aseo</t>
  </si>
  <si>
    <t xml:space="preserve"> Dotacion de suministros y materiales de impresion requeridos por la Direccion Administrativa y Talento Humano. para su optimo funcionamiento para este 2025</t>
  </si>
  <si>
    <t>Materiales De Impresión, Fotografía, Reproducción, Y Publicaciones Para El Gobierno Autónomo Descentralizado Municipal Del Cantón Quinsaloma</t>
  </si>
  <si>
    <t>No Contratos de adquisición de Tóner y suministros de impresión realizados  / No Contratos de adquisición de Tóner y suministros de impresión planificados</t>
  </si>
  <si>
    <t>53.08.07_Materiales de Impresión, Fotografía, Reproducción y Publicaciones</t>
  </si>
  <si>
    <t>Proyecto de Seguros requeridos por la JEFATURA DE TALENTO HUMANO para su optimo funcionamiento para este 2025</t>
  </si>
  <si>
    <t>PÓLIZA DE FIDELIDAD PUBLICA TIPO BLANKET PARA LOS FUNCIONARIOS DEL 
G.A.D. MUNICIPAL DEL CANTON QUINSALOMA</t>
  </si>
  <si>
    <t>% Cumplimiento plan de seguros</t>
  </si>
  <si>
    <t>5.7</t>
  </si>
  <si>
    <t>57.02.01_Seguros</t>
  </si>
  <si>
    <t>Fortalecimiento de las capacidades técnicas y administrativas del Talento Humano en todas las áreas de intervención del GAD Municipal de Quinsaloma</t>
  </si>
  <si>
    <t>Comisiones bancarias</t>
  </si>
  <si>
    <t>57.02.03_Comisiones Bancarias</t>
  </si>
  <si>
    <t>fortalecimiento de las capacidades técnicas y administrativas del Talento Humano en todas las áreas de intervención del GAD Municipal de Quinsaloma</t>
  </si>
  <si>
    <t>Costo notariales</t>
  </si>
  <si>
    <t>57.02.06_Costas Judiciales, Trámites Notariales, Legalización de Documentos y Arreglos Extrajudiciales</t>
  </si>
  <si>
    <t>Proyecto de mobiliarios para el Area Administrativa del Gad Quinsaloma</t>
  </si>
  <si>
    <t>Muebles de Oficna</t>
  </si>
  <si>
    <t>No Contratos de adquisición de mobiliarios para uso institucional realizados  / No Contratos de adquisición de  mobiliarios para uso institucional planificados</t>
  </si>
  <si>
    <t>8.4</t>
  </si>
  <si>
    <t>84.01.03_Mobiliarios</t>
  </si>
  <si>
    <t>Dotacion de equipamientos e insumos requeridos por la Direccion Administrativa y Talento Humano. para su optimo funcionamiento para este 2025.</t>
  </si>
  <si>
    <t>No Contratos de adquisición de aires acondicionados para uso institucional realizados  / No Contratos de aires acondicionados para uso institucional planificados</t>
  </si>
  <si>
    <t>84.01.04_Maquinarias y Equipos</t>
  </si>
  <si>
    <t>Proyecto de Equipos Tecnologicos</t>
  </si>
  <si>
    <t>Equipos tecnologicos y equipos de impresión para e GAD Quinsaloma</t>
  </si>
  <si>
    <t>% de Ejecución presupuestaria en la adqusición Equipos Informaticos   / % de Ejecución presupuestaria en la adqusición Equipos Informaticos programada</t>
  </si>
  <si>
    <t>84.01.07_Equipos, Sistemas y Paquetes Informáticos</t>
  </si>
  <si>
    <t xml:space="preserve">“Programa Alcantarillado para todos” </t>
  </si>
  <si>
    <t>Banco de carga para almacenamiento energetico UPS Global para el nodo principal del Edificio Municipal</t>
  </si>
  <si>
    <t>Legalizacion de Bienes inmuebles mediante expropiaciones o donaciones en favor del GADMCQ</t>
  </si>
  <si>
    <t>84.03.01_Terrenos (Expropiación)</t>
  </si>
  <si>
    <r>
      <rPr>
        <b/>
        <u/>
        <sz val="14"/>
        <color theme="2" tint="-0.749992370372631"/>
        <rFont val="Arial"/>
        <family val="2"/>
      </rPr>
      <t>Nota Explicativa</t>
    </r>
    <r>
      <rPr>
        <u/>
        <sz val="14"/>
        <color theme="2" tint="-0.749992370372631"/>
        <rFont val="Arial"/>
        <family val="2"/>
      </rPr>
      <t>:</t>
    </r>
    <r>
      <rPr>
        <sz val="14"/>
        <color theme="2" tint="-0.749992370372631"/>
        <rFont val="Arial"/>
        <family val="2"/>
      </rPr>
      <t xml:space="preserve"> Selección del Objetivo Estratégico Institucional</t>
    </r>
  </si>
  <si>
    <t xml:space="preserve">COMISARIA </t>
  </si>
  <si>
    <t>Incrementar las oportunidades de vida de los Quinsalomeños mediante políticas sociales inclusivas, espacios públicos seguros, servicios básicos de calidad y con la construcción de una fuerte identidad</t>
  </si>
  <si>
    <t>9. Propender la construcción de un Estado eficiente, transparente orientado al bienestar social.</t>
  </si>
  <si>
    <t>Objetivo 11: Lograr que las ciudades sean más inclusivas, seguras, resilientes y sostenibles</t>
  </si>
  <si>
    <t xml:space="preserve">Reducir los índices de inseguridad ciudadana en la comunidad, 
promoviendo un 
entorno seguro y 
protegiendo los 
derechos y la 
integridad de 
todos los 
</t>
  </si>
  <si>
    <t>c) Planificar, construir y mantener la vialidad urbana;</t>
  </si>
  <si>
    <t>Movilidad Urbana</t>
  </si>
  <si>
    <t>Alcanzar una cobertura del 90% de la población objetivo para el año 2025.</t>
  </si>
  <si>
    <t>adquisicion de vestimenta de trabajpo y equipos de proteccion para el personal de seguridad municipal</t>
  </si>
  <si>
    <t>Comisaria Municipal</t>
  </si>
  <si>
    <t>Mejorar la estética de los espacios públicos y mantener el orden urbano para crear un entorno agradable y funcional.</t>
  </si>
  <si>
    <t xml:space="preserve">Vestuario, Lencería, PrendasdeProtección, Insumos yAccesoriosparauniformes del personal deProtección, Vigilancia y Seguridad. </t>
  </si>
  <si>
    <t>5,3,08,02</t>
  </si>
  <si>
    <t>Fortalecer el proceso de desarrollo tecnológico y la capacitación del personal del GADMCQ para mejorar la eficiencia operativa, la calidad de los servicios y la capacidad de respuesta institucional mediante la implementación de soluciones tecnológicas avanzadas y programas de formación continua</t>
  </si>
  <si>
    <t xml:space="preserve">Adquisición de materiales de oficina  </t>
  </si>
  <si>
    <t xml:space="preserve">Adquisición de materiales de oficina </t>
  </si>
  <si>
    <t>8,4,01,07</t>
  </si>
  <si>
    <t>Fomentar la adopción y actualización de tecnologías avanzadas que optimicen los procesos administrativos y mejoren los servicios al ciudadano</t>
  </si>
  <si>
    <t>Seguridad Ciudadana y Convivencia Social en el cantón Quinsaloma.</t>
  </si>
  <si>
    <t>Adquisición de equipos varios para seguridad y vigilancia (radios).</t>
  </si>
  <si>
    <t>Bienes de Seguridad Nacional Estratégica</t>
  </si>
  <si>
    <t>8.4.01.12</t>
  </si>
  <si>
    <t>Fortalecimiento del personal Policía Municipal, a través de capacitaciones tácticas por medio de cursos, seminarios a nivel local, provincial o nacional.</t>
  </si>
  <si>
    <t>5,3,02,04</t>
  </si>
  <si>
    <t>CONTRIBUIR A LA DISMINUCIÓN DE LA SINIESTRALIDAD POR CAUSAS DE ACCIDENTES DE TRÁNSITO EN EL CANTÓN QUINSALOMA</t>
  </si>
  <si>
    <t xml:space="preserve"> Mejorar la calidad de vida de la población aplicando el principio de igualdad y no discriminación y la garantía de derechos, cumplir con el 100% de la  Planificación efectuada en el 2025</t>
  </si>
  <si>
    <t>Adquisición de materiales de impresión ( TINTAS)</t>
  </si>
  <si>
    <t xml:space="preserve">COMUNICACIÓN </t>
  </si>
  <si>
    <t xml:space="preserve">Proyecto de materiales de Oficina </t>
  </si>
  <si>
    <t>Jefatura de Comunicación Institucional</t>
  </si>
  <si>
    <t xml:space="preserve">Adquisición de Materiales de Oficina    </t>
  </si>
  <si>
    <t>Materiales de oficina</t>
  </si>
  <si>
    <t>No de Contrataciones para la compra  de materiales de oficina planificadas</t>
  </si>
  <si>
    <t>7.3</t>
  </si>
  <si>
    <t>7.3.08.04_Materiales de Oficina</t>
  </si>
  <si>
    <t xml:space="preserve">    Adquisición de Equipos tecnológicos     </t>
  </si>
  <si>
    <t>Una computadora para transmisiones</t>
  </si>
  <si>
    <t>No Contratos de Maquinarias y Equipos para uso institucional planificados</t>
  </si>
  <si>
    <t xml:space="preserve"> 8.4.01.07_Equipos, Sistemas y Paquetes Informáticos</t>
  </si>
  <si>
    <t xml:space="preserve"> Proyecto de Muebles de Oficina     </t>
  </si>
  <si>
    <t xml:space="preserve">Adquisición de Muebles de Oficina       </t>
  </si>
  <si>
    <t>Mubles de oficina</t>
  </si>
  <si>
    <t>No Contratos de adquisición de  mobiliarios para uso institucional planificados</t>
  </si>
  <si>
    <t>8.4.01.03_Mobiliario</t>
  </si>
  <si>
    <t xml:space="preserve">Publicidad en Pantalla LED </t>
  </si>
  <si>
    <t xml:space="preserve"> No de publicaciones especiales programados</t>
  </si>
  <si>
    <t>7.3.02.07 Difusion, Información Y Publicidad</t>
  </si>
  <si>
    <t>Proyecto comunicacional de las actividades del GAD Municipal</t>
  </si>
  <si>
    <t xml:space="preserve"> Impresión de revistas Institucionales   Impresión de vallas publicitarias                                            Impresión de Roll Ups                                                         impresión de Volantes                                                        Impresión de trípticos                                                                        Impresión de sobres de todo tipo                                                                Impresión de tarjetas                                                                         Impresión de Papeleria Institucional                                                 Impresión de Sets armables para
evento                                                                                                   Inflables  </t>
  </si>
  <si>
    <t>Impresión de material publicitario</t>
  </si>
  <si>
    <t xml:space="preserve">No de Contrataciones  de la impresión de imegen institucional realizado </t>
  </si>
  <si>
    <t>7.3.08.07_Materiales de Impresión, Fotografía, Reproducción y Publicaciones</t>
  </si>
  <si>
    <t xml:space="preserve">Proyecto de promoción de imagen Institrucional del GAD Municipal del cantón Quinsaloma en medios digitales e impresos </t>
  </si>
  <si>
    <t xml:space="preserve">Potenciación de medios Digitales  (Redes Sociales)                                                                           Impresión de Periódico Institucional                                             Publicación en medios impresos </t>
  </si>
  <si>
    <t>Difusión institucional para promover la participación ciudadana</t>
  </si>
  <si>
    <t>Proyecto de acciones comunicacionales  audiovisual y auditivo</t>
  </si>
  <si>
    <t>Proyecto Reparación y mantenimiento de equipos informáticos.</t>
  </si>
  <si>
    <t>Servicio de reparación y mantenimiento de equipos informáticos camara, lente de camara, drone, control remoto del drone, microfonos</t>
  </si>
  <si>
    <t>Mantenimiento de camara, lente, control remoto de drone y drone</t>
  </si>
  <si>
    <t>% de Ejecución presupuestaria en la adqusición Equipos Informaticos programada</t>
  </si>
  <si>
    <t>7.3.07.04_Mantenimiento y Reparación de Equipos y Sistemas Informáticos</t>
  </si>
  <si>
    <t>Proyecto Maquinaria y equipo</t>
  </si>
  <si>
    <t xml:space="preserve">Adquisicion de equipos tecnologicos </t>
  </si>
  <si>
    <t>Equipos tecnologicos</t>
  </si>
  <si>
    <t>No de Equipos para edición, producción, fotografía y diseño por adquirir</t>
  </si>
  <si>
    <t>8.4.01.04_Maquinarias y Equipos</t>
  </si>
  <si>
    <t>TOTAL</t>
  </si>
  <si>
    <t xml:space="preserve">PROYECTO SOCIALES Y CONVENIO </t>
  </si>
  <si>
    <t>2.1.2.0.1  PROMOCIÓN SOCIAL</t>
  </si>
  <si>
    <t>JUNTOS POR UN SANO FUTURO</t>
  </si>
  <si>
    <t>ADOLESCENTES Y JÓVENES</t>
  </si>
  <si>
    <t>JEFATURA PROYECTOS SOCIALES Y CONVENIOS</t>
  </si>
  <si>
    <t>MG. JOCELYN ZAMBRANO PADILLA/ JEFA</t>
  </si>
  <si>
    <t>MATERIAL DE OFICINA COMO HERRAMIENTA PRINCIPAL PARA EL DESEMPEÑO ÓPTIMO, EFICAZ Y EFICIENTE DE LOS FACILITADORES.</t>
  </si>
  <si>
    <t xml:space="preserve"> N/A</t>
  </si>
  <si>
    <t>7.3.08.04 MATERIAL DE OFICINA</t>
  </si>
  <si>
    <t>PRENDAS DE PROTECCIÓN PARA EQUIPO TÉCNICO DE LOS PROYECTOS</t>
  </si>
  <si>
    <t>7.3.08.02 VESTUARIO, LENCERÍA, PRENDAS DE PROTECCIÓN</t>
  </si>
  <si>
    <t>MATERIAL DIDÁCTICO PARA EL DESARROLLO DE TALLERES DE MANUALIDAD CON LOS USUARIOS DE LOS PROYECTOS</t>
  </si>
  <si>
    <t>7.3.08.12 MATERIALES DIDÁCTICOS</t>
  </si>
  <si>
    <t>EVENTOS SOCIALES Y CULTURALES PARA LOS GRUPOS DE ATENCIÓN PRIORITARIA  "INTEGRÁNDOLES E INCLUYÉNDOLES</t>
  </si>
  <si>
    <t>7.3.02.05 ESPECTÁCULOS CULTURALES Y SOCIALES</t>
  </si>
  <si>
    <t>MOVILIZACIÓN DE USUARIOS DE LOS PROYECTOS PARA ASISTENCIA A EVENTOS Y ESPACIOS DE RESPIRO</t>
  </si>
  <si>
    <t>7.3.02.01 TRANSPORTE DE PERSONAL</t>
  </si>
  <si>
    <t>IMPRESIÓN DE PUBLICIDAD E IDENTIFICATIVO DEL PROYECTO</t>
  </si>
  <si>
    <t>7.3.08.07 MATERIALES DE IMPRESIÓN, FOTOGRAFÍA, REPRODUCCIÓN Y PUBLICACIONES</t>
  </si>
  <si>
    <t>2. Impulsar las capacidades de la ciudadanía con educación equitativa e inclusiva de calidad y promoviendo espacios de intercambio cultural.</t>
  </si>
  <si>
    <t>10. REDUCCIÓN DE LAS DESIGUALDADES</t>
  </si>
  <si>
    <t>SÚPER-ARTE</t>
  </si>
  <si>
    <t>NIÑOS (AS), ADOLESCENTES Y JÓVENES</t>
  </si>
  <si>
    <t>MOBILIARIO COMO RECURSO BASICO PARA EL FUNCIONAMIENTO DEL PROYECTO</t>
  </si>
  <si>
    <t>100%%</t>
  </si>
  <si>
    <t>7.3.14.03 MOBILIARIOS</t>
  </si>
  <si>
    <t>SIN FRONTERAS, CENTRO DE REAHBILITACIÓN FÍSICA</t>
  </si>
  <si>
    <t>POBLACIÓN EN GENERAL</t>
  </si>
  <si>
    <t>JEFATURA DE PROYECTOS SOCIALES Y CONVENIOS</t>
  </si>
  <si>
    <t>DISPOSITIVOS MÉDICOS DE USO GENERAL COMO HERRAMIENTAS DE PREVENCIÓN Y DIAGNÓSTICO DE ENFERMEDADES</t>
  </si>
  <si>
    <t>7.3.08.26 DISPOSITIVOS MÉDICOS DE USO GENERAL</t>
  </si>
  <si>
    <t>AYUDAS TÉCNICAS, INSUMOS Y ACCESORIOS PARA COMPENSAR DISCAPACIDADES DE LOS GRUPOS DE ATENCIÓN PRIORITARIA</t>
  </si>
  <si>
    <t>7.3.08.25 AYUDAS, INSUMOS Y ACCESORIOS PARA COMPENSAR DISCAPACIDADES</t>
  </si>
  <si>
    <t>7.3.05.02 ARRENDAMIENTO</t>
  </si>
  <si>
    <t>CANITAS FELICES</t>
  </si>
  <si>
    <t>ADULTOS MAYORES</t>
  </si>
  <si>
    <t>SONRISAS ÚNICAS</t>
  </si>
  <si>
    <t>NIÑOS (AS) Y ADOLESCENTES</t>
  </si>
  <si>
    <t>PRENDAS DE PROTECCIÓN PARA EQUIPO TÉCNICO DE LOS PROYECTOS.</t>
  </si>
  <si>
    <t>MATERIAL DIDÁCTICO PARA EL DESARROLLO DE TALLERES DE MANUALIDAD CON LOS USUARIOS DE LOS PROYECTOS.</t>
  </si>
  <si>
    <t>MOVILIZACIÓN DE USUARIOS DE LOS PROYECTOS PARA ASISTENCIA A EVENTOS Y ESPACIOS DE RESPIRO.</t>
  </si>
  <si>
    <t>IMPRESIÓN DE PUBLICIDAD E IDENTIFICATIVO DEL PROYECTO.</t>
  </si>
  <si>
    <t>EVENTOS SOCIALES Y CULTURALES PARA LOS GRUPOS DE ATENCIÓN PRIORITARIA  "INTEGRÁNDOLES E INCLUYÉNDOLES.</t>
  </si>
  <si>
    <t>2. HAMBRE CERO</t>
  </si>
  <si>
    <t>200 familias</t>
  </si>
  <si>
    <t>QUINSALOMA SOLIDARIO</t>
  </si>
  <si>
    <t>Adultos Mayores, mujeres embarazadas, niños, niñas y adolescentes.</t>
  </si>
  <si>
    <t>ENTREGA DE KITS ALIMENTICIOS A LAS FAMILIAS AFECTADAS A CAUSA DE LA TEMPORADA INVERNAL.</t>
  </si>
  <si>
    <t>7.3.08.21 EGRESOS PARA SITUACIONES DE EMERGENCIA</t>
  </si>
  <si>
    <t>MOBILIARIOS, MAQUINARIAS Y EQUIPOS PARA EL BUEN DESARROLLO DE ACTIVIDADES</t>
  </si>
  <si>
    <t>FUNCIONARIOS</t>
  </si>
  <si>
    <t>MOBILIARIOS PARA UN EFICIENTE DESARROLLO DE ACTIVIDADES</t>
  </si>
  <si>
    <t>8.4.01.03 MOBILIARIOS</t>
  </si>
  <si>
    <t>AIRE ACONDICIONADO Y DISPENSADOR DE AGUA PARA EL DPTO. PROYECTOS SOCIALES Y CONVENIOS.</t>
  </si>
  <si>
    <t>8.4.01.04 MAQUINARIAS Y EQUIPOS</t>
  </si>
  <si>
    <t>NO DEFINIDO</t>
  </si>
  <si>
    <t xml:space="preserve">AYUDAS TÉCNICAS PARA COMPENSAR DISCAPACIDADES DE LOS GRUPOS DE ATENCIÓN PRIORITARIA Y VULNERABLE DEL CANTÓN QUINSALOMA </t>
  </si>
  <si>
    <t xml:space="preserve">GRUPOS DE ATENCIÓN PRIORITARIA Y VULNERABLE </t>
  </si>
  <si>
    <t>INSUMOS DE EQUIPOS INFORMÁTICOS</t>
  </si>
  <si>
    <t>TINTAS COMO INSUMOS PARA IMPRESIÓN</t>
  </si>
  <si>
    <t>EQUIPOS INFORMÁTICOS</t>
  </si>
  <si>
    <t>IMPRESORA COMO EQUIPO BÁSICO PARA EL DESARROLLO DE ACTIVIDADES</t>
  </si>
  <si>
    <t>8.4.01.07 EQUIPOS, SISTEMAS Y PAQUETES INFORMÁTICOS</t>
  </si>
  <si>
    <t xml:space="preserve">HIGIENE Y GESTION AMBIENTAL </t>
  </si>
  <si>
    <t>Biofísico Ambiental</t>
  </si>
  <si>
    <t>7. Precautelar el uso responsable de los recursos naturales con un entorno ambientalmente sostenible</t>
  </si>
  <si>
    <t>13. ACCIÓN POR EL CLIMA</t>
  </si>
  <si>
    <t>Programa para el mejoramiento y mantenimiento de áreas verdes y parques en el cantón Quinsaloma</t>
  </si>
  <si>
    <t xml:space="preserve">POBLACION DEL CANTON QUINSALOMA </t>
  </si>
  <si>
    <t>Proyecto Mantenimiento y conservación de las áreas verdes y parques del cantón Quinsaloma</t>
  </si>
  <si>
    <t>Jefatura de Higiene y Gestión Ambiental</t>
  </si>
  <si>
    <t>Ing. Freddy Murillo</t>
  </si>
  <si>
    <t>Mantenimiento y conservación de las áreas verdes y parques del cantón Quinsaloma</t>
  </si>
  <si>
    <t>Poda y mantenimiento de arboles</t>
  </si>
  <si>
    <t>Ejecución presupuestaria por concepto de la contratación de Servicios Varios</t>
  </si>
  <si>
    <t>7.3.04.18</t>
  </si>
  <si>
    <t>SI</t>
  </si>
  <si>
    <t>Mantenimiento y conservación de las áreas verdes y parques del cantón Quinsaloma, por cercanía a épocas de invierno.</t>
  </si>
  <si>
    <t>6. AGUA LIMPIA Y SANEAMIENTO</t>
  </si>
  <si>
    <t>Proyecto de Servicio de Consultoría para la Auditoria Ambiental de Cumplimiento del Proyecto "Construcción y Operación del Sistema de Alcantarillado Sanitario y Planta de Tratamiento para el cantón Quinsaloma"</t>
  </si>
  <si>
    <t>Servicio de Consultoría para la Auditoria Ambiental de Cumplimiento del Proyecto "Construcción y Operación del Sistema de Alcantarillado Sanitario y Planta de Tratamiento para el cantón Quinsaloma"</t>
  </si>
  <si>
    <t>Consultoría, Asesoría E Investigación Especializada</t>
  </si>
  <si>
    <t>7.3.06.01</t>
  </si>
  <si>
    <t>Desarrollo Político e Institucional</t>
  </si>
  <si>
    <t>6. Incentivar la generación de empleo digno.</t>
  </si>
  <si>
    <t>8. TRABAJO DECENTE Y CRECIMIENTO ECONÓMICO</t>
  </si>
  <si>
    <t>Proyecto de contratación   de técnicos especializados para temas ambientales de la jefatura de Higiene y Gestión Ambiental (contratos civiles de servicios profesionales o contratos técnicos especializados)</t>
  </si>
  <si>
    <t>Contratación de técnicos especializados para temas ambientales de la jefatura de Higiene y Gestión Ambiental (contratos civiles de servicios profesionales o contratos técnicos especializados)</t>
  </si>
  <si>
    <t>Técnico para la Jefatura de Higiene y Gestión Ambiental</t>
  </si>
  <si>
    <t>7.3.06.06</t>
  </si>
  <si>
    <t>Proyecto de Contratación de servicios profesionales de un laboratorio acreditado por el Servicio de Acreditación Ecuatoriana (SAE) para realizar el análisis de la calidad de agua potable del Centro de Faenamiento Municipal de Quinsaloma.</t>
  </si>
  <si>
    <t>Servicios profesionales de un laboratorio acreditado por el Servicio de Acreditación Ecuatoriana (SAE) para realizar el análisis de la calidad de agua potable del Centro de Faenamiento Municipal de Quinsaloma.</t>
  </si>
  <si>
    <t>Agua potable</t>
  </si>
  <si>
    <t>7.3.06.09</t>
  </si>
  <si>
    <t>3. Garantizar la seguridad integral, la paz ciudadana y transformar el sistema de justicia respetando los derechos humanos.</t>
  </si>
  <si>
    <t>3. SALUD Y BIENESTAR</t>
  </si>
  <si>
    <t>Proyecto de Dotación de herramientas tecnológicas equipamiento e insumos requeridos por la Jefatura de Higiene y Gestión Ambiental para el 2025</t>
  </si>
  <si>
    <t>Vestuario, lencería, prendas de protección  personal y accesorios  para uniformes  de protección, vigilancia y seguridad, para personal de la Jefatura de Higiene y Gestión Ambiental</t>
  </si>
  <si>
    <t>Protección al personal de higiene y gestión ambiental</t>
  </si>
  <si>
    <t>Contratos para la adquisición de insumos para protección personal</t>
  </si>
  <si>
    <t>7.3.08.02</t>
  </si>
  <si>
    <t>12. PRODUCCIÓN Y CONSUMO RESPONSABLES</t>
  </si>
  <si>
    <t>Lubricantes para las maquinarias de higiene y gestión ambiental</t>
  </si>
  <si>
    <t>Bienes para mantenimiento de maquinarias</t>
  </si>
  <si>
    <t>Cumplimiento del mantenimiento y reparación de  maquinarias y equipos, excepto equipos informáticos.</t>
  </si>
  <si>
    <t>7.3.08.03</t>
  </si>
  <si>
    <t>Bienes para labores administrativas</t>
  </si>
  <si>
    <t xml:space="preserve">Materiales de Oficina consumidos </t>
  </si>
  <si>
    <t>7.3.08.04</t>
  </si>
  <si>
    <t>Materiales de aseo</t>
  </si>
  <si>
    <t>Materiales de Aseo consumidos</t>
  </si>
  <si>
    <t>7.3.08.05</t>
  </si>
  <si>
    <t>Programa de mejoras, correctivos y ampliaciones de red del sistema de agua potable, alcantarillado sanitario y recolección de desechos sólidos en el sector urbano y rural del cantón Quinsaloma</t>
  </si>
  <si>
    <t>Herramientas y equipos menores para la jefatura de higiene y gestión ambiental</t>
  </si>
  <si>
    <t>Adquisición de bienes tipo herramientas y equipos menores para distintas labores del personal de higiene</t>
  </si>
  <si>
    <t>7.3.14.06</t>
  </si>
  <si>
    <t>Maquinarias y equipos para labores de la jefatura de higiene y gestión ambiental 2025</t>
  </si>
  <si>
    <t>Variadores de Frecuencia.</t>
  </si>
  <si>
    <t>Contratos para la adquisición de   Maquinarias y Equipos para uso institucional realizados</t>
  </si>
  <si>
    <t>8.4.01.03</t>
  </si>
  <si>
    <t>Repuesto y accesorios para las maquinarias de la jefatura de higiene y gestión ambiental</t>
  </si>
  <si>
    <t>Adquisición de bienes como repuestos y accesorios para mantenimiento de las maquinarias.</t>
  </si>
  <si>
    <t>7.3.08.13</t>
  </si>
  <si>
    <t>Insumos químicos para las diferentes actividades de la jefatura de higiene y gestión ambiental</t>
  </si>
  <si>
    <t>Insumos químicos e inorgánicos para las distintas labores de la Jefatura de Higiene y Gestión Ambiental</t>
  </si>
  <si>
    <t>Contratos para la adquisición de insumos químicos</t>
  </si>
  <si>
    <t>7.3.08.19</t>
  </si>
  <si>
    <t>Proyecto de fortalecimiento de la capacidad de recolección de residuos mediante pago por servicios realizados por Mancomunidad Mundo Verde</t>
  </si>
  <si>
    <t>Pago por servicios a empresas públicas</t>
  </si>
  <si>
    <t>Valores por concepto de Coordinación Técnica, Proyecto Implementación y operación de una planta de tratamiento físico-químico de los lixiviados generados y Operación de la Celda Emergente a la Mancomunidad Mundo Verde o del Buen Vivir o SUMAK KAWSAY. Tasas por servicios administrativos; pago por control y seguimiento, de proyectos al Ministerio del Ambiente, Agua y Transición Ecológica (registros Ambientales, informes ambientales de cumplimiento, auditorías ambientales de cumplimiento, etc.).</t>
  </si>
  <si>
    <t>7.8</t>
  </si>
  <si>
    <t>7.8.01.03</t>
  </si>
  <si>
    <t>3.-Mejorar la calidad de vida de
la población aplicando el
principio de igualdad y no
discriminación y la garantía
de derechos</t>
  </si>
  <si>
    <t>Proyecto de dotación de contenedores para mejora en las capacidades de recolección</t>
  </si>
  <si>
    <t>Dotación de contenedores de recolección de desechos sólidos para el cantón Quinsaloma</t>
  </si>
  <si>
    <t>Adquisición de contenedores de diferentes capacidades para el cantón Quinsaloma</t>
  </si>
  <si>
    <t>Contratos para la adquisición de bienes prefabricados</t>
  </si>
  <si>
    <t>8.4.02.03</t>
  </si>
  <si>
    <t>Programa de protección y conservación de la flora y fauna del cantón Quinsaloma</t>
  </si>
  <si>
    <t>Proyecto de fortalecimiento y cuidado de las especies domesticas dentro del cantón</t>
  </si>
  <si>
    <t xml:space="preserve">Adquisición de insumos no perecibles para campañas de vitiminización de caninos y felinos </t>
  </si>
  <si>
    <t>Adquisición de insumos para campañas realizadas por el personal del municipio.</t>
  </si>
  <si>
    <t>Contratos para la adquisición de insumos para uso de campañas en benefició de los animales</t>
  </si>
  <si>
    <t>7.3.08.23</t>
  </si>
  <si>
    <t>Proyecto de reducción y control de especies callejeras dentro del cantón</t>
  </si>
  <si>
    <t>Campaña de esterilización de caninos y felinos</t>
  </si>
  <si>
    <t>Contratación de servicios para campaña de esterilización de caninos y felinos</t>
  </si>
  <si>
    <t>4.-Planificar, construir y
mantener la infraestructura
física y los equipamientos de
educación, salud, servicios
básicos, movilidad y
conectividad, así como
articular la acción estratégica
con la finalidad de asegurar
la calidad de los mismos</t>
  </si>
  <si>
    <t>Proyecto de adquisición de materiales para el mantenimiento correspondientes de las áreas dentro de higiene y gestión ambiental</t>
  </si>
  <si>
    <t>Mantenimiento a la estructuras de los cementerios municipales</t>
  </si>
  <si>
    <t>Adquisición de pintura para mantenimiento de las estructuras de los cementerios</t>
  </si>
  <si>
    <t>Materiales e Insumos de Construcción, Eléctricos, Plomería, Carpintería, Señalización Vial, Navegación y Contra Incendios Consumidos</t>
  </si>
  <si>
    <t>7.3.08.11</t>
  </si>
  <si>
    <t>Proyecto de fortalecimiento de áreas verdes dentro del cantón Quinsaloma</t>
  </si>
  <si>
    <t>Plantación árboles como muros de protección para conservación del suelo</t>
  </si>
  <si>
    <t>Realización de plantación técnica</t>
  </si>
  <si>
    <t>7.5</t>
  </si>
  <si>
    <t>7.5.01.11</t>
  </si>
  <si>
    <t>Mobiliarios para atención y desarrollo de las actividades del personal administrativo</t>
  </si>
  <si>
    <t>Adquisición de mobiliarios</t>
  </si>
  <si>
    <t>Equipos, sistemas y paquetes informáticos para la Jefatura de Higiene y Gestión Ambiental</t>
  </si>
  <si>
    <t>Adquisición de computadoras y equipos informáticos</t>
  </si>
  <si>
    <t>8.4.01.07</t>
  </si>
  <si>
    <t xml:space="preserve">Proyecto de adecuación de áreas para la creación de huertos </t>
  </si>
  <si>
    <t>Incorporación de espacios adecuados para la producción de productos agrícolas de consumo</t>
  </si>
  <si>
    <t>Acoplamiento de espacios para el desarrollo de huertos</t>
  </si>
  <si>
    <t>7.5.01.12</t>
  </si>
  <si>
    <t>Proyecto de adquisición de materiales para las labores del camal municipal</t>
  </si>
  <si>
    <t>Adquisición de tanques de gas</t>
  </si>
  <si>
    <t>Adquisición de tanques de gas para labores del camal</t>
  </si>
  <si>
    <t>Servicio de reposición de tanques de gas</t>
  </si>
  <si>
    <t>Contratación de servicios de reposición de tanques de gas</t>
  </si>
  <si>
    <t>7.3.02.55</t>
  </si>
  <si>
    <t>Proyecto de mantenimiento y conservación de equipos de la jefatura de higiene y gestión ambiental</t>
  </si>
  <si>
    <t>Mantenimiento de maquinarias y equipos</t>
  </si>
  <si>
    <t xml:space="preserve">Contratación de servicio de mantenimiento de las maquinarias pertenecientes a la jefatura </t>
  </si>
  <si>
    <t>7.3.04.04</t>
  </si>
  <si>
    <t>Proyecto de capacitación de agricultores Quinsalomeños</t>
  </si>
  <si>
    <t>Capacitaciones sobre el buen uso de los envases químicos</t>
  </si>
  <si>
    <t>Contratación de servicio de capacitación para charlas sobre el manejo de envases químicos</t>
  </si>
  <si>
    <t>7.3.06.13</t>
  </si>
  <si>
    <r>
      <rPr>
        <sz val="12"/>
        <rFont val="Arial"/>
        <family val="2"/>
      </rPr>
      <t>1.- Aprovechar, manejar, conservar y proteger los recursos naturales del cantón en una relación de equilibrio entre ser humano y naturaleza.</t>
    </r>
  </si>
  <si>
    <r>
      <rPr>
        <sz val="12"/>
        <rFont val="Arial"/>
        <family val="2"/>
      </rPr>
      <t>Programa para el mejoramiento y mantenimiento de áreas verdes y parques en el cantón Quinsaloma</t>
    </r>
  </si>
  <si>
    <r>
      <rPr>
        <sz val="12"/>
        <rFont val="Arial"/>
        <family val="2"/>
      </rPr>
      <t>Programa de reducción de la contaminación y Protección del cauce de los ríos que afectan los asentamientos del cantón Quinsaloma</t>
    </r>
  </si>
  <si>
    <t>11. CIUDADES Y COMUNIDADES SOSTENIBLES</t>
  </si>
  <si>
    <t>5.- Propiciar, fomentar y garantizar el ejercicio de los derechos de participación de las ciudadanas y ciudadanos, colectivos, comunas, comunidades y pueblos, de manera protagónica en la toma de decisiones y los asuntos de interés público a través de los mecanismos establecidos en la Constitución y leyes del Ecuador</t>
  </si>
  <si>
    <t>Programa fortalecimiento institucional para mejorar la operativida  y gobernabilidad del Cantón Quinsaloma</t>
  </si>
  <si>
    <t>Proyecto de alineacion del plan de desarrollo y ordenamiento territorial 2024-2027</t>
  </si>
  <si>
    <t>Dirección de Planificacion y Ordenamiento Territorial</t>
  </si>
  <si>
    <t>Servicios básicos institucionales</t>
  </si>
  <si>
    <t xml:space="preserve">Alineacion del nuevo Plan de Gobierno a los Objetivos de PDOT </t>
  </si>
  <si>
    <t>% Ejecución presupuestaria de planificacion</t>
  </si>
  <si>
    <t>73.06.01</t>
  </si>
  <si>
    <t>NO</t>
  </si>
  <si>
    <t>5. Fomentar de manera sustentable la producción mejorando los niveles de productividad.</t>
  </si>
  <si>
    <t>Programa de construcciòn, mantenimiento y reparaciòn de infraestructura y equipamientos del Cantòn Quinsaloma</t>
  </si>
  <si>
    <t>Proyecto de estudios y diseños definitivos para diversos sectores en el area urtbana y rural en el cantón Quinsaloma en este 2024-2027.</t>
  </si>
  <si>
    <t>84.02.01</t>
  </si>
  <si>
    <t>% Ejecución presupuestaria en sueldos y salarios</t>
  </si>
  <si>
    <t>16. PAZ. JUSTICIA E INSTITUCIONES SÓLIDAS</t>
  </si>
  <si>
    <t>Proyecto de dotacion de herramientas tecnologicas,
 equipamientos e insumos requeridos por la Jefatura
 de avaluos y catastros para su optimo 
funcionamiento para este 2024</t>
  </si>
  <si>
    <t xml:space="preserve">Materiales de Oficina (Suministros, Materiales y Accesorios de Oficina necesarios para la Ejecucion de Proyectos </t>
  </si>
  <si>
    <t xml:space="preserve">7.3.0.8.0.4_Materiales de oficina </t>
  </si>
  <si>
    <t xml:space="preserve">Equipos Sistemas y Paquetes Informaticos </t>
  </si>
  <si>
    <t>8.4.01.07_Equipos, Sistemas y Paquetes Informáticos</t>
  </si>
  <si>
    <t>Mantenimiento y reparacion de Equipos y Sistemas Informaticos</t>
  </si>
  <si>
    <t>10. Promover la resiliencia de ciudades y comunidades para enfrentar los riesgos de origen natural y antrópico.</t>
  </si>
  <si>
    <t>Proyecto para implementacion de equipos de seguridad para garantizar para el control, vigilancia y la seguridad del canton</t>
  </si>
  <si>
    <t>7,3,02,08</t>
  </si>
  <si>
    <t xml:space="preserve">DIRECCIÓN DE PLANIFICACIÓN Y ORDENAMIENTO TERRITORIAL </t>
  </si>
  <si>
    <t xml:space="preserve">AVALUOS Y CATASTRO </t>
  </si>
  <si>
    <t xml:space="preserve">Proyecto de Actualizacion del Catastro Urbano y Rural del Canton Quinsaloma acorde a la normativa nacional vigente </t>
  </si>
  <si>
    <t xml:space="preserve">J. Avalúos y Catastros </t>
  </si>
  <si>
    <t>Ing. Cristian Naranjo R.</t>
  </si>
  <si>
    <t>7.3.06.05_Estudio y Diseño de Proyectos</t>
  </si>
  <si>
    <t>CULTURA, DEPORTE, TURISMO Y PATRIMONIO</t>
  </si>
  <si>
    <t>Fortalecer la gobernanza y consolidar al GADMCQ como organismo eficiente, transparente orientado al bienestar y progreso del cantón y la micro región</t>
  </si>
  <si>
    <t>Objetivo 17: Revitalizar la Alianza Mundial para el Desarrollo Sostenible</t>
  </si>
  <si>
    <t>Fortalecimiento Institucional</t>
  </si>
  <si>
    <t>19 470 habitantes</t>
  </si>
  <si>
    <t>cumplir con el 100% de la  Planificación efectuada en el 2025</t>
  </si>
  <si>
    <t>Renovar o actualizar al menos el 50% de los equipos informáticos y de comunicación del GADMCQ en un plazo de 6 meses.</t>
  </si>
  <si>
    <t>Dotación de herramientas tecnológicas e informáticas, equipamiento e insumos requeridos para el óptimo funcionamiento de la administración del GAD Municipal de Quinsaloma</t>
  </si>
  <si>
    <t>Equipos, Sistemas y Paquetes Informáticos</t>
  </si>
  <si>
    <t>Adquisición y dotación de suministros de oficina para la Jefatura de Educación, Cultura, Deporte, Turismo y Patrimonio</t>
  </si>
  <si>
    <t>adquisición y dotación de suministros de oficina para la Jefatura de Educación, Cultura, Deporte, Turismo y Patrimonio</t>
  </si>
  <si>
    <t>Materiales de Oficina</t>
  </si>
  <si>
    <t xml:space="preserve">7.3.08.04 </t>
  </si>
  <si>
    <t>adquisición y dotación de muebles de oficina para la Jefatura de Educación, Cultura, Deporte, Turismo y Patrimonio</t>
  </si>
  <si>
    <t>Egresos para la compra de mobiliario.</t>
  </si>
  <si>
    <t>Implementar un programa integral de desarrollo cultural que fortalezca la identidad local, promueva la diversidad cultural y mejore la calidad de vida de los ciudadanos en la comunidad</t>
  </si>
  <si>
    <t>Fomentar el rescate y valoración de la diversidad cultural presente en la comunidad.</t>
  </si>
  <si>
    <t>Programa integral de desarrollo cultural</t>
  </si>
  <si>
    <t>7.3.02.05</t>
  </si>
  <si>
    <t>AGENDA CULTURAL, RECREACIONAL Y DEPORTIVA POR CONMEMORARSE EL MES DE LA CULTURA QUINSALOMEÑA</t>
  </si>
  <si>
    <t xml:space="preserve">UNIDAD DE TRANSPORTE TERRESTRE, TRANSITO Y SEGURIDAD VIA </t>
  </si>
  <si>
    <t>Optimizar la organización de la movilidad urbana para mejorar la fluidez del tráfico, reducir la congestión, aumentar la seguridad vial, y fomentar el uso de medios de transporte sostenibles, con el fin de crear un sistema de transporte eficiente y accesible para todos los ciudadanos</t>
  </si>
  <si>
    <t>Adquisicion de los equipipo tecnicos e informaticos para la Implementacion de la linea  del centro de revisio tecnica vehicular</t>
  </si>
  <si>
    <t>Unidad Transporte  Terrestre Tránsito y Seguridad Vial</t>
  </si>
  <si>
    <t>LUPERCIO LUCIO ZAPATA</t>
  </si>
  <si>
    <t>7.5.05.01</t>
  </si>
  <si>
    <t>7.5.01.07</t>
  </si>
  <si>
    <t>Adquisición de Especies de matriculas, stikers de revicion vehicular y motocicletas</t>
  </si>
  <si>
    <t>EDICIÓN, IMPRESIÓN, REPRODUCCIÓN, PUBLICACIONES, SUSCRIPCIONES, FOTOCOPIADO</t>
  </si>
  <si>
    <t xml:space="preserve">7.3.02.04 </t>
  </si>
  <si>
    <t>CONTRATACIÓN DE INTERNET CORPORATIVO Y ENLACE DE DATOS PARA EL GOBIERNO AUTÓNOMO DESCENTRALIZADO MUNICIPAL DE QUINSALOMA en la Jefatura de Transporte Terrestre, Tránsito y Seguridad Vial Quinsaloma</t>
  </si>
  <si>
    <t xml:space="preserve">7.3.01.05 </t>
  </si>
  <si>
    <t xml:space="preserve">Mantenimientos y Adquisicion de respuestos para equipos de semaforos </t>
  </si>
  <si>
    <t xml:space="preserve">7.3.04.03 </t>
  </si>
  <si>
    <t xml:space="preserve">CAPACITACION, PROGRAMAS DIFUSIÓN, INFORMACIÓN Y PUBLICIDAD DE TEMAS DE
TRANSPORTE, TRÁNSITO,Y SEGURIDAD VIAL </t>
  </si>
  <si>
    <t xml:space="preserve">7.3.06.12 </t>
  </si>
  <si>
    <t xml:space="preserve">7.3.08.04  </t>
  </si>
  <si>
    <t>MANTENIMIENTO Y DEMARCACION ( señalizacion pintura)DE LOS  REDUCTORES DE VELOCIDAD CONSTRUIDOS EN EL AREA URBANA Y RURAL DEL  CANTON  QUINSALOMA</t>
  </si>
  <si>
    <t xml:space="preserve">GESTION DE RIESGOS CANTONAL </t>
  </si>
  <si>
    <t>GAD MUNICIPAL DEL CANTÓN QUINSALOMA POA 2025</t>
  </si>
  <si>
    <t>15. VIDA DE ECOSISTEMAS TERRESTRES</t>
  </si>
  <si>
    <t>Proyecto de Ayuda Humanitaria para situaciones de emergencias en los sectores vulnerables a causa de la temporada invernal-fenomeno del niño.</t>
  </si>
  <si>
    <t>Mirella Hler</t>
  </si>
  <si>
    <t xml:space="preserve">Ejecución de proyecto </t>
  </si>
  <si>
    <t>Adquisicion de Kits de Alimentos</t>
  </si>
  <si>
    <t>Contrato de adquisicion</t>
  </si>
  <si>
    <t>NÚMERO</t>
  </si>
  <si>
    <t>7.3.08.21</t>
  </si>
  <si>
    <t xml:space="preserve">Proyecto de contratación de servicio del mantenimiento y recargas de los extintores,y,  mantenimiento de detectores de humo  en el  Gad Municipal, Mercado Hector Sanabria, Patio de comidas, Registro de la propiedad, Junta Especializada de Proteccion de Derechos, Planta de tratamiento de agua potable, Planta de tratamiento de aguas residuales en las Estaciones de bombeo del cantón Quinsaloma. </t>
  </si>
  <si>
    <t>Mirella Hiler</t>
  </si>
  <si>
    <t xml:space="preserve">Adquisicion de botiquines y medicamentos e instalarlos </t>
  </si>
  <si>
    <t xml:space="preserve">Contrato de adquisicion </t>
  </si>
  <si>
    <t>7.3.02.03</t>
  </si>
  <si>
    <t xml:space="preserve">Proyecto  Dotacion de  botiquin primeros auxilios  para la prevención de las emergencias que puedan generarse  en el GAD Municipal, Mercado Hector Sanabria, Patio de Comida, Registro de la propiedad, Junta Especializada de Proteccion de Derechos, Planta de tratamiento de Agua Potable y Planta de tratamiento  agua residuales del  canton Quinsaloma. </t>
  </si>
  <si>
    <t>Recargas y mantenimiento de extintores; y , mantenimiento de detectores de humo</t>
  </si>
  <si>
    <t>contrato de adquision del servicio</t>
  </si>
  <si>
    <t>7.3.08.09</t>
  </si>
  <si>
    <t xml:space="preserve">Proyecto para la zonificacion  de las areas vulnerables y zonas  de riesgos  del canton , elaboracion de mapas de amenaza, vulnerables  yn capacidades con tecnologia SIG </t>
  </si>
  <si>
    <t xml:space="preserve">Elaboracion de folletos y credenciales </t>
  </si>
  <si>
    <t>Cuadernillos de capacitación y material de estudios impresos</t>
  </si>
  <si>
    <t>7.3.06.05</t>
  </si>
  <si>
    <t>Proyecto de Conformación de la Red  de  Comités  Comunitarios  de  Gestión  de Riesgos  a   través   de   talleres  en   los   sectores   vulnerables     del cantón.</t>
  </si>
  <si>
    <t>7.3.02.04</t>
  </si>
  <si>
    <t>Proyecto de  dotación de herramientas tecnológicas,equipamientos e insumos o para su óptimo  funcionamiento  requeridos por la Unidad de Gestion de Riesgos.</t>
  </si>
  <si>
    <t>Adquisicion  equipos, mobiliario y materiales de oficina</t>
  </si>
  <si>
    <t>Presupuesto Ejecutado en la adquisición de Partes y Repuestos de equipos informáticos, imagen e impresión</t>
  </si>
  <si>
    <t xml:space="preserve">8.4.01.07                                                                                                                                                                                                                                                                                                                                                                                                         7.3.07.04                                                                                                                                                                                                                                                                                                                                                                                                                                                                                                                                                                                                                                                                                                                                                     7.3.08.04                                                                                                                                                                                                                                                                                                                                                                                                              8.4.01.03                                                                                                                                                                                                                                                                                                                                                                                                                                                  </t>
  </si>
  <si>
    <t>Programa de Construcción, mantenimiento y reparación de infraestructura y equipamientos del cantón Quinsaloma</t>
  </si>
  <si>
    <t>SERVICIO DE ABASTECIMIENTO DE COMBUSTIBLE PARA EL EQUIPO VEHICULAR, EQUIPO CAMINERO Y EQUIPOS DE BOMBEO DEL GOBIERNO AUTONOMO DESCENTRALIZADO DEL CANTÓN QUINSALOMA</t>
  </si>
  <si>
    <t>16000 habitantes</t>
  </si>
  <si>
    <t>DIRECCION DE OBRAS PÚBLICAS</t>
  </si>
  <si>
    <t>ING. CRISTHIAN MACIAS LOOR</t>
  </si>
  <si>
    <t>MANTENIMIENTO VIAL</t>
  </si>
  <si>
    <t>SERVICIO DE MANTENIMIENTO INTEGRAL (PREVENTIVO Y CORRECTIVO) CON REPUESTOS, SUMINISTROS DE FILTROS Y LUBRICANTES PARA LOS VEHICULOS, MAQUINARIA, EQUIPO CAMINERO Y MOTOCICLETA DEL GAD MUNICIPAL DEL CANTON QUINSALOMA</t>
  </si>
  <si>
    <t>OBRAS POR EMERGENCIA</t>
  </si>
  <si>
    <t>OBRAS DE EMERGENCIA</t>
  </si>
  <si>
    <t>ALQUILER DE EXCAVADORAS PARA REALIZAR EL CONTROL DE RIBERAS EN RÍOS, ESTEROS Y DEMÁS CUERPOS DE AGUA MEDIANTE LA EJECUCIÓN DE TRABAJOS DE ENCAUZAMIENTO DE RIOS EN LOS DIFERENTES SECTORES URBANOS Y RURALES DEL CANTON QUINSALOMA</t>
  </si>
  <si>
    <t>CONTROL DE RIBERAS EN RIOS, ESTEROS Y DEMAS CUERPOS DE AGUA</t>
  </si>
  <si>
    <t>7.3.05.04</t>
  </si>
  <si>
    <t>ADQUISICIÓN MATERIALES, DE CONSTRUCCIÓN, ELÉCTRICOS, PLOMERIA CARPINTERIA Y PINTURA PARA LA EJECUCIÓN DE OBRAS POR ADMINISTRACIÓN DIRECTA DE LA DIRECCION DE OBRAS PÚBLICAS DEL GAD MUNICIPAL DEL CANTON QUINSALOMA</t>
  </si>
  <si>
    <t>MANTENIMIENTO DE OBRAS DE INFRAESTRUCTURA</t>
  </si>
  <si>
    <t>7.3.04.05</t>
  </si>
  <si>
    <t>ADQUISICION DE NEUMATICOS PARA EL EQUIPO CAMINERO DEL CANTON QUINSALOMA</t>
  </si>
  <si>
    <t>ALQUILER DE HIDROCLEANER PARA LIMPIEZA DE CAMARAS, CAJAS, COLECTORES, ESTACIONES DE BOMBEO Y DEMÁS COMPONENTES DEL SISTEMA DE AASS CANTON QUINSALOMA</t>
  </si>
  <si>
    <t>OBRAS DE SANEAMIENTO</t>
  </si>
  <si>
    <t>ADQUISICION DE TUBERIA DE HORMIGON CON ALMA DE HIERRO</t>
  </si>
  <si>
    <t>ADQUISICIÓN DE HERRAMIENTAS PARA EL TALLER DE MECÁNICA MUNICIPAL DEL GAD DEL CANTÓN QUINSALOMA</t>
  </si>
  <si>
    <t>MANTEMIENTO DE BIENES</t>
  </si>
  <si>
    <t>ESTUDIOS DE SUELO PARA LA ELABORACIÓN DE DISEÑOS Y PROYECTOS DE LA DIRECCIÓN DE OBRAS PÚBLICAS DEL CANTÓN QUINSALOMA</t>
  </si>
  <si>
    <t>OBRAS DE INFRAESTRUCTURA</t>
  </si>
  <si>
    <t>ALQUILER DE RETROEXCAVADORA PARA REALIZAR TRABAJOS VARIOS EN LA CIUDAD DE QUINSALOMA Y SUS RECINTOS</t>
  </si>
  <si>
    <t>MANTENIMIENTO DE VIAS</t>
  </si>
  <si>
    <t>Dotación de uniformes para el personal técnico y administrativo de la Dirección de Obras Públicas del GAD Municipal del Cantón Quinsaloma</t>
  </si>
  <si>
    <t>DOTACION DE EPP PERSONAL</t>
  </si>
  <si>
    <t>MANTENIMIENTO PREVENTIVO DE LAS 2.000 HORAS HASTA 3.000 HORAS, DE LA EXCAVADORA LIUGONG 925E.</t>
  </si>
  <si>
    <t>MANTEMIENTO VIAL</t>
  </si>
  <si>
    <t>7.4</t>
  </si>
  <si>
    <t>7.4.04.04</t>
  </si>
  <si>
    <t>Mantenimiento Preventivo de 60.000 Km HASTA LOS 100.000 KM, del Vehículo Hino 700 SS del GAD Municipal del Cantón Quinsaloma</t>
  </si>
  <si>
    <t>Mantemiento VIAL</t>
  </si>
  <si>
    <t>ADQUISICION DE HERRAMIENTAS Y EQUIPOS MENORES PARA LA EJECUCION DE OBRAS POR ADMINISTRACION DIRECTA</t>
  </si>
  <si>
    <t>Plan de fortalecimiento de las capacidades institucionales para la implementación de políticas públicas de igualdad y no discriminación y la garantía de derechos de los ciudadanos del cantón Quinsaloma.</t>
  </si>
  <si>
    <t>ADQUISICIÓN DE TONERS Y TINTAS PARA IMPRESORAS Y COPIADORAS</t>
  </si>
  <si>
    <t>DOTACION DE PERSONAL ADMINISTRATIVO</t>
  </si>
  <si>
    <t>7.3.08.07</t>
  </si>
  <si>
    <t>ADQUISICIÓN DE MATERIALES Y SUMINISTROS DE OFICINA (VARIOS)</t>
  </si>
  <si>
    <t>Mantenimiento y Reparación de Equipos y Sistemas Informáticos</t>
  </si>
  <si>
    <t>7.3.07.04</t>
  </si>
  <si>
    <t>Blocks de reportes institucionales</t>
  </si>
  <si>
    <t>ADQUISICIÓN DE MATERIALES Y SUMINISTROS PARA EL ASEO (VARIOS)</t>
  </si>
  <si>
    <t>ADQUISICION DE LICENCIAS DE ANTIVIRUS PARA LOS ORDENADORES DE LA DIRECCIÓN DE OBRAS PÚBLICAS</t>
  </si>
  <si>
    <t>7.3.07.02</t>
  </si>
  <si>
    <t>ACTUALIZACIÓN DE CATASTRO DE USUARIOS Y VIVIENDAS EN EL ÁREA DE COBERTURA DE LOS SERVICIOS DE AGUA POTABLE Y ALCANTARILLADO</t>
  </si>
  <si>
    <t>AGUA POTABLE</t>
  </si>
  <si>
    <t>Construcción de un sistema de abastecimiento de agua potable para el Rcto. Los Ángeles del cantón Quinsaloma.</t>
  </si>
  <si>
    <t>7.5.01.01</t>
  </si>
  <si>
    <t>Construcción de aceras y bordillos en los recintos: Pambilar de Calope, Oro Verde y Loma de Coco del cantón Quinsaloma</t>
  </si>
  <si>
    <t>CONSTRUCCION DE OBRAS PÚBLICAS</t>
  </si>
  <si>
    <t>7.5.01.04</t>
  </si>
  <si>
    <t>Construcción de parques infantiles en los recintos: Pambilar de Minuape y El Mamey del cantón Quinsaloma</t>
  </si>
  <si>
    <t>Asfaltado de vías y construcción de obras complementarias en varias calles de la cabecera cantonal del cantón Quinsaloma</t>
  </si>
  <si>
    <t>7.5.01.05</t>
  </si>
  <si>
    <t>Adoquinado de vías  de varias calles en las cabeceras de varios recintos del cantón Quinsaloma</t>
  </si>
  <si>
    <t>Construcción de cubiertas metálicas con cimentación de hormigón armado en unidades educativas del cantón Quinsaloma</t>
  </si>
  <si>
    <t>Construcción de paraderos en diferentes sectores del cantón Quinsaloma</t>
  </si>
  <si>
    <t>Repotenciación del mercado municipal Hector Sanabria del cantón Quinsaloma</t>
  </si>
  <si>
    <t>Adecuación del cerramiento perimetral del cementerio del Rcto. San Vicente del cantón Quinsaloma</t>
  </si>
  <si>
    <t>Adecuación y mantenimiento de las casas comunales de los recintos: Achotillo, Pambilar de Minuape y Estero de Piedra del cantón Quinsaloma</t>
  </si>
  <si>
    <t>Adecuación y mantenimiento de obras de infraestructura en el cantón Quinsaloma</t>
  </si>
  <si>
    <t>Mantenimiento de vías urbanas con bacheo asfáltico en la cabecera cantonal del cantón Quinsaloma</t>
  </si>
  <si>
    <t>Mantenimiento y adecuación de instalaciones y equipos que forman parte de la infraestructura del cantón Quinsaloma</t>
  </si>
  <si>
    <t>7.5.05.04</t>
  </si>
  <si>
    <t>Contratacion de seguros para los vehiculos maquinarias y equipo caminero de GAD Municipal del Canton Quinsaloma</t>
  </si>
  <si>
    <t>SEGUROS EQUIPOS</t>
  </si>
  <si>
    <t>7.7</t>
  </si>
  <si>
    <t>7.7.02.01</t>
  </si>
  <si>
    <t>Pago de matricula de los vehiculos maquinarias y equipo caminero de GAD Municipal del Canton Quinsaloma</t>
  </si>
  <si>
    <t>MATRICULA EQUIPOS</t>
  </si>
  <si>
    <t>7.7.01.02</t>
  </si>
  <si>
    <t>Escritorios (1 unidades)</t>
  </si>
  <si>
    <t>DOTACION PERSONAL ADMINISTRATIVO</t>
  </si>
  <si>
    <t>Impresora (1 unidad)</t>
  </si>
  <si>
    <t>Copiadora laser de 2 o más bandejas de papel</t>
  </si>
  <si>
    <t>Plotter para impresión de planos en formato A1 o más grande</t>
  </si>
  <si>
    <t>Computadora de personal (1 unidades)</t>
  </si>
  <si>
    <t>Construcción de obras complementarias al sistema de Alcantarillado del cantón Quinsaloma</t>
  </si>
  <si>
    <t>CONSTRUCCION DE OBRAS DE SANEAMIENTO</t>
  </si>
  <si>
    <t>7.5.01.03</t>
  </si>
  <si>
    <t>AGUA POTABLE Y ALCANTARILLADO</t>
  </si>
  <si>
    <t>MANTENIMIENTO DE MAQUINARIAS Y EQUIPOS AGUA POTABLE</t>
  </si>
  <si>
    <t>100% de los usuarios del Canton Quinsaloma</t>
  </si>
  <si>
    <t>Dirección de Servicios Públicos</t>
  </si>
  <si>
    <t>Ing. Cristhian Macias Loor</t>
  </si>
  <si>
    <t>MANTENIMIENTO PREVENTIVO Y CORRECTIVO DE MAQUINARIAS Y EQUIPOS DE LOS SISTEMAS DE AGUA POTABLE Y ALCANTARILLADO</t>
  </si>
  <si>
    <t>% Ejecución presupuestaria en agua potable</t>
  </si>
  <si>
    <t>73.4.4_Maquinarias y Equipos (Instalación, Mantenimiento y Reparación)</t>
  </si>
  <si>
    <t>si</t>
  </si>
  <si>
    <t>73.4.17_Infraestructura</t>
  </si>
  <si>
    <t>73.6.9_Investigaciones Profesionales y Análisis de Laboratorio</t>
  </si>
  <si>
    <t>no</t>
  </si>
  <si>
    <t xml:space="preserve">IMPLEMENTOS COMO VESTUARIOS Y ACSESORIOS PARA UNIFORMES  DE  SEGURIDAD PARA GARANTIZAR EL BIENESTAR DE LOS OBREROS MUNICPALES </t>
  </si>
  <si>
    <t>ADQUISICION DE ROPA DE TRABAJO Y EQUIPOS DE PROTECCION PERSONAL PARA LOS OBREROS DE AGUA POTABLE Y ALCANTARILLADO</t>
  </si>
  <si>
    <t>73.8.2_Vestuario,  Lencería,  Prendas  de  Protección,  Insumos  y  Accesorios  para  uniformes  del  personal  de  Protección,
Vigilancia y Seguridad.</t>
  </si>
  <si>
    <t xml:space="preserve">MATERIALES DE CONSTRUCCION, ELECTRICO, PLOMERIA, CARPINTERIA Y ELEMENTOS BASICOS DE SEGURIDAD CONTRA INCENDIO  PARA LAS INSTALACIONES DE LAS PLANTAS DE AGUA POTABLE Y ALCANTARILLADO </t>
  </si>
  <si>
    <t xml:space="preserve">MATERIALES PARA EL MANTENIMIENTO REPARACION Y AMPLIACION DE LOS SISTEMAS DE AGUA POTABLE Y ALCANTARILLADO SANITARIO DEL CANTON QUINSALOMA </t>
  </si>
  <si>
    <t>73.8.11_Insumos,   Materiales   y   Suministros   para   Construcción,   Electricidad,   Plomería,   Carpintería,   Señalización   Vial,
Navegación, Contra Incendios y Placas</t>
  </si>
  <si>
    <t>ACCESORIOS E INSUMOS QUIMICOS Y ORGANICOS.</t>
  </si>
  <si>
    <t>INSUMOS QUIMICOS Y ORGANICOS PARA EL TRATAMIENTO DE AGUA CRUDA Y AGUA RESIDUALES Y  EL CONTROL DE MALEZAS DE LAS INSTALACIONES DE AGUA POTABLE Y ALCANTARILLADO</t>
  </si>
  <si>
    <t>73.8.19_Accesorios e Insumos Químicos y Orgánicos</t>
  </si>
  <si>
    <t>HERRAMIENTAS Y EQUIPOS MENORES AGUA POTABLE</t>
  </si>
  <si>
    <t>ADQUISICION DE EQUIPOS Y ACCESORIOS PARA LA REPOTENCIACION DE LAS ESTACIONES DE BOMBEO SANTA ROSA 1 Y SANTA ROSA 2</t>
  </si>
  <si>
    <t>73.14.6_Herramientas y equipos menores</t>
  </si>
  <si>
    <t>EXPROPIACION DE TERRENOS DECLARADOS DE UTILIDAD PUBLICA</t>
  </si>
  <si>
    <t>EXPROPIACION DE LOTES DE TERRENOS PARA LA CONSTRUCCION DE SISTEMAS DE AGUA POTABLE EN DIFERENTES CUOMUNIDADES DEL CANTON QUINSALOMA</t>
  </si>
  <si>
    <t>84.3.1_Terrenos (Expropiación)</t>
  </si>
  <si>
    <t>TOTAL UNIDAD DE AGUA POTABLE Y ALCANTARILLADO</t>
  </si>
  <si>
    <t>14,800,00</t>
  </si>
  <si>
    <t>15,000,00</t>
  </si>
  <si>
    <t>4,932,84</t>
  </si>
  <si>
    <t>$15,000,00</t>
  </si>
  <si>
    <t>Ing. Isamael Rosero Bustamante</t>
  </si>
  <si>
    <t>DIRECCION FINANCIERA</t>
  </si>
  <si>
    <t>4. Estimular el sistema económico y de finanzas públicas para dinamizar la inversión y las relaciones comerciales.</t>
  </si>
  <si>
    <t>4.7 Fortalecer un sistema de finanzas públicas eficiente y sostenible.</t>
  </si>
  <si>
    <t>ADQUISICIÓN DE MOBILIARIOS PARA LA JEFATURA DE CONTABILIDAD</t>
  </si>
  <si>
    <t>MOBILIARIOS</t>
  </si>
  <si>
    <t>Canton Quinsaloma</t>
  </si>
  <si>
    <t>Dirección Financiera</t>
  </si>
  <si>
    <t>ING. BORIS CHICO</t>
  </si>
  <si>
    <t>Mobiliarios</t>
  </si>
  <si>
    <t xml:space="preserve">% Ejecución presupuestaria </t>
  </si>
  <si>
    <t>84.1.3_Mobiliarios</t>
  </si>
  <si>
    <t>ADQUISICIÓN DE EQUIPO, SISTEMAS Y PAQUETES INFORMATICOS PARA LA JEFATURA DE CONTABILIDAD</t>
  </si>
  <si>
    <t>EQUIPO, SISTEMAS Y PAQUETES INFORMATICOS</t>
  </si>
  <si>
    <t>Equipos,sistemas y paquetes Informaticos</t>
  </si>
  <si>
    <t>84.1.7_Equipos, Sistemas y Paquetes Informáticos</t>
  </si>
  <si>
    <t xml:space="preserve"> Mejorar la calidad de vida de la población aplicando el principio de igualdad y no discriminación y la garantía de derechos.</t>
  </si>
  <si>
    <t>CONTRATACIÓN DE DESARROLLO INFORMATICO - SISTEMA SITAC - LICENCIAS Y ANTIVIRUS PARA LA JEFATURA DE CONTABILIDAD</t>
  </si>
  <si>
    <t xml:space="preserve">DESARROLLO INFORMATICO </t>
  </si>
  <si>
    <t>Desarrollo, Actualizacion, Asistencia Tecnica y Soporte de sistemas Informaticos</t>
  </si>
  <si>
    <t>53.7.1_Desarrollo, Actualización, Asistencia Técnica y Soporte de Sistemas Informáticos</t>
  </si>
  <si>
    <t>CONTRATACIÓN DE MANTENIMIENTO Y REPARACIÓN DE EQUIPOS INFORMATICOS PARA LA JEFATURA DE CONTABILIDAD</t>
  </si>
  <si>
    <t>MANTENIMIENTO Y REPARACIÓN DE EQUIPO INFORMATICO</t>
  </si>
  <si>
    <t>Mantenimiento y reparacion de equipos y sistemas informaticos</t>
  </si>
  <si>
    <t>53.7.4_Mantenimiento y Reparación de Equipos y Sistemas Informáticos</t>
  </si>
  <si>
    <t xml:space="preserve">UNIFORMES </t>
  </si>
  <si>
    <t>VESTUARIOS,LENCERIA Y PRENDAS DE PROTECCION</t>
  </si>
  <si>
    <t xml:space="preserve">Vestuarios , lenceria,prendas de proteccion, insumos y accesorios para uniformes del personal de proteccion, vigilancia y seguridad </t>
  </si>
  <si>
    <t>53.8.2_Vestuario,  Lencería,  Prendas  de  Protección,  Insumos  y  Accesorios  para  uniformes  del  personal  de  Protección,
Vigilancia y Seguridad.</t>
  </si>
  <si>
    <t>ADQUISICIÓN DE MATERIALES DE OFICINA PARA LA JEFATURA DE CONTABILIDAD</t>
  </si>
  <si>
    <t>MATERIALES DE OFICINA</t>
  </si>
  <si>
    <t>ADQUISICIÓN DE MATERIALES DE ASEO PARA LA JEFATURA DE CONTABILIDAD</t>
  </si>
  <si>
    <t>MATERIALES DE ASEO</t>
  </si>
  <si>
    <t>53.8.5_Materiales de Aseo</t>
  </si>
  <si>
    <t>ADQUISICIÓN DE EQUIPO, SISTEMAS Y PAQUETES INFORMATICOS PARA LA JEFATURA DE PRESUPUESTO</t>
  </si>
  <si>
    <t>ADQUISICIÓN DE EQUIPO, SISTEMAS Y PAQUETES INFORMATICOS PARA LA JEFATURA DE RENTAS</t>
  </si>
  <si>
    <t>IMPRESIÓN DE COMPROBANTES DE INGRESOS A CAJA, BLOCK DE OCUPACION DE USO DE VIA PUBLICA(ESPECIES VALORADAS)</t>
  </si>
  <si>
    <t>MATERIALES DE IMPRESION,  FOTOGRAFIA REPRODUCCION Y PUBLICACIONES</t>
  </si>
  <si>
    <t>Edicion,Impresión,Reproduccion, publicaciones,suscripciones,fotocopidado,traduccion,empastado,enmarcacion,serigrafia,fotografia,carnetizacion,filmacion e imágenes satelitales</t>
  </si>
  <si>
    <t>53.2.4_Edición, Impresión, Reproducción, Publicaciones, Suscripciones, Fotocopiado, Traducción, Empastado, Enmarcación,
Serigrafía, Fotografía, Carnetización, Filmación e Imágenes Satelitales.</t>
  </si>
  <si>
    <t xml:space="preserve"> ADQUISICION DE TINTAS 258 UNIDADES</t>
  </si>
  <si>
    <t>53.8.7_Materiales de Impresión, Fotografía, Reproducción y Publicaciones</t>
  </si>
  <si>
    <t xml:space="preserve">REGISTRO DE LA PROPIEDAD </t>
  </si>
  <si>
    <t xml:space="preserve">Obj: 7. Incentivar una sociedad participativa, con un estado cercano al servicio de la ciudadania. </t>
  </si>
  <si>
    <t>Propiciar fomentar y garantizar elejercicio delos derechos de participacion de las ciudadanas y ciudadanos,colectivos, comunas, comunidades y pueblos de manera protagonica en la toma de decisiciones y los asuntos de interes público a traves de los mecanismos establecidos en la constitución y leyes del ecuador.</t>
  </si>
  <si>
    <t>Prestar un servicio público de Registro con criterio de eficiencia, racionalidad y control social.</t>
  </si>
  <si>
    <t>Programa de fortalecimiento institucional para mejorar la operatividad y gobernabilidad del cantón Quinsaloma en esta administracion 2023-2027</t>
  </si>
  <si>
    <t xml:space="preserve">20,000 personas en todo el Cantón Quinsaloma </t>
  </si>
  <si>
    <t>PROYECTO DE DOTACION DE HERRAMIENTAS TECNOLOGICAS, EQUIPAMIENTOS E INSUMOS REQUERIDOS POR LA ADMINISTRACION MUNICIPAL PARA SU OPTIMO FUNCIONAMIENTO EN EL CANTÓN QUINSALOMA PARA ESTE 2025. </t>
  </si>
  <si>
    <t>MSc. Ab. Jessica Marina Vela Núñez</t>
  </si>
  <si>
    <t>Materiales informaticos</t>
  </si>
  <si>
    <t>Tintas continua</t>
  </si>
  <si>
    <t>Adquisición de Tintas continuas para Impresora</t>
  </si>
  <si>
    <t>adquisicion folder, resma de hoja, resaltadores, esfero, notas adesiva, grapas..</t>
  </si>
  <si>
    <t>5,3,08,05</t>
  </si>
  <si>
    <t>contrato de arriendo (Registro de la Propiedad).</t>
  </si>
  <si>
    <t>5,3,05,02</t>
  </si>
  <si>
    <t xml:space="preserve">Reproducción de BLOCK EJECUTIVO </t>
  </si>
  <si>
    <t>Orden de pago</t>
  </si>
  <si>
    <t>Requerimiento de BLOCK EJECUTIVO (ORDEN DE PAGO)</t>
  </si>
  <si>
    <t>servicio institucional</t>
  </si>
  <si>
    <t xml:space="preserve">Encuadernación de los Libros Registrales </t>
  </si>
  <si>
    <t>Requerimiento para la Encuadernacion de los Libros Registrales</t>
  </si>
  <si>
    <t>Equipos Informaticos</t>
  </si>
  <si>
    <t>Adquisicion de disco duro e impresora</t>
  </si>
  <si>
    <t>Disco duro adquirido</t>
  </si>
  <si>
    <t xml:space="preserve">Pagos de remanentes Mercantil </t>
  </si>
  <si>
    <t>Ejecución de pagos mercantiles 2025</t>
  </si>
  <si>
    <t>CLEMENCIA MOREIRA</t>
  </si>
  <si>
    <t xml:space="preserve">Ing.Carlos Ramirez </t>
  </si>
  <si>
    <t>Ing.Carlos Ramirez lo</t>
  </si>
  <si>
    <t>RENOVACION DEL CONTRATO DEL  "SERVICIO DE ALQUILER PARA EL FUNCIONAMIENTO DEL CENTRO DE TERAPIAS SIN FRONTERAS DEL GAD MUNICIPAL DEL CANTÓN QUINSALOMA"</t>
  </si>
  <si>
    <t>RENOVACION DEL CONTRATO DEL " SERVICIO DE ALQUILER  PARA EL FUNCIONAMIENTO DEL CENTRO ADULTO MAYOR DEL PROYECTO MUNICIPAL CANITAS FELICES"</t>
  </si>
  <si>
    <t>DIRECCION ADMINISTRATIVA</t>
  </si>
  <si>
    <t xml:space="preserve">JUNTA ESPECIALIZADA INTEGRAL DE PROTECCION DE DERECHO </t>
  </si>
  <si>
    <t>Disminuir la vulnerabilidad del cantón ante el riesgo de desastres 
fortaleciendo las capacidades de  prevención, remediación, mitigación 
y   resiliencia</t>
  </si>
  <si>
    <t>Garantizar el acceso equitativo y efectivo a servicios especializados de rehabilitación y restitución de derechos para personas con discapacidad, adultos mayores y niños en la comunidad.</t>
  </si>
  <si>
    <t xml:space="preserve">Garantizar el acceso equitativo y 
efectivo a servicios 
especializados de rehabilitación 
y restitución de derechos para 
personas con discapacidad, 
adultos mayores y niños en la 
comunidad. </t>
  </si>
  <si>
    <t xml:space="preserve">Grupos de 
Atención Prioritaria </t>
  </si>
  <si>
    <t>Alcanzar una cobertura de 800 personas de la población  para el año 2025.</t>
  </si>
  <si>
    <t>Campañas de Sensibilización y Educación a los Grupos Vulnerables del canton Quinsaloma.</t>
  </si>
  <si>
    <t>JUNTA CANTONAL DE PROTECCION DE DERECHOS</t>
  </si>
  <si>
    <t>PCS. MARGARITA MACIAS</t>
  </si>
  <si>
    <t>Edición, Impresión,Reproducción,Publicaciones,Suscripciones,Fotocopiado,Traducción,Empastado,Enmarcación, Serigrafía, Fotografía, Carnetización, Filmación e Imágenes Satelitales.</t>
  </si>
  <si>
    <t xml:space="preserve">Fortalecer la gobernanza y consolidar al GADMCQ como organismo eficiente, transparente 
orientado al 
bienestar y 
progreso del 
cantón y la 
micro región </t>
  </si>
  <si>
    <t xml:space="preserve">a) Planificar, junto con otras instituciones del sector público y actores de la sociedad, el desarrollo 
cantonal y 
formular los 
correspondientes 
planes de 
ordenamiento 
territorial, de 
manera 
articulada con la 
planificación 
nacional, 
regional, 
provincial y 
parroquial. </t>
  </si>
  <si>
    <t>Adquisición de materiales de oficina</t>
  </si>
  <si>
    <t>Materiales de Aseo</t>
  </si>
  <si>
    <t>Difusión, Información y Publicidad</t>
  </si>
  <si>
    <t xml:space="preserve"> Mejorar la calidad de vida de la población aplicando el principio de igualdad y no discriminación y la garantía de derechos, cumplir con el 100% de la  Planificación efectuada en el 2026</t>
  </si>
  <si>
    <t>Clasisficar y coordinar acciones con las entidades rectoras y ejecutoras y con los organismo especializados asi como con las redes insterinstitucionales de protección de derechos en casa jurisdicción</t>
  </si>
  <si>
    <t>7.3.02.07</t>
  </si>
  <si>
    <t>2.1.6 MIES</t>
  </si>
  <si>
    <t>ENVEJECIENDO JUNTOS, UNIDAD DE ATENCIÓN MIS MEJORES AÑOS</t>
  </si>
  <si>
    <t>ADULTOS MAYORES CON DISCAPACIDAD</t>
  </si>
  <si>
    <t>MOVILIZACIÓN DE USUARIOS PARA ASISTENCIA A EVENTOS Y ESPACIOS DE RESPIRO</t>
  </si>
  <si>
    <t>BORRANDO FRONTERAS</t>
  </si>
  <si>
    <t>PERSONAS CON DISCAPACIDAD</t>
  </si>
  <si>
    <t>A CUENTAS O FONDOS POS COBRAR</t>
  </si>
  <si>
    <t>7.8.01.08 A CUENTAS O FONDOS POR COBRAR</t>
  </si>
  <si>
    <t>6,610,15</t>
  </si>
  <si>
    <t>25,600,00</t>
  </si>
  <si>
    <t>172,810,15</t>
  </si>
  <si>
    <t>60,000,00</t>
  </si>
  <si>
    <t>30,300,00</t>
  </si>
  <si>
    <t>6,500,00</t>
  </si>
  <si>
    <t>4,000,00</t>
  </si>
  <si>
    <t>10,000,00</t>
  </si>
  <si>
    <t>Renovacion de contrato del "Servicio de Alquiler de una Oficina para el Registro de la Propiedad del GAD Municipal del Canton Quinsaloma"</t>
  </si>
  <si>
    <t>20,000,00</t>
  </si>
  <si>
    <t>5,000,00</t>
  </si>
  <si>
    <t>82,325,25</t>
  </si>
  <si>
    <t>45,000,00</t>
  </si>
  <si>
    <t>2,000,00</t>
  </si>
  <si>
    <t>1,000,00</t>
  </si>
  <si>
    <t>5.3.05.02</t>
  </si>
  <si>
    <t xml:space="preserve">FECHA DE CERTIFICACION </t>
  </si>
  <si>
    <t xml:space="preserve">VALOR CERTIFICADO </t>
  </si>
  <si>
    <t xml:space="preserve">REFORMA </t>
  </si>
  <si>
    <t>26,220,00</t>
  </si>
  <si>
    <t>4,312,56</t>
  </si>
  <si>
    <t>NUEVO</t>
  </si>
  <si>
    <t>CONSTRUCCIÓN DE PARQUE INFANTIL EN EL RCTO. ESTERO DE PIEDRAS DEL CANTON QUINSALOMA</t>
  </si>
  <si>
    <t>ARRASTRE</t>
  </si>
  <si>
    <t>CONSTRUCCIÓN DE ACERAS Y BORDILLOS EN LOS RECINTOS ESTERO DE PIEDRAS, ESTERO DE DAMAS, VIRGEN DEL ROSARIO Y LOS ANGELES EN LA ZONA RURAL DEL CANTÓN QUINSALOMA</t>
  </si>
  <si>
    <t>CONSTRUCCIÓN DE CERRAMIENTO FRONTAL DEL CEMENTERIO DEL RCTO. PAMBILAR DE CALOPE DEL CANTON QUINSALOMA Y CONSTRUCCIÓN DE CERRAMIENTO PERIMETRAL DEL SISTEMA DE ABASTECIMIENTO DE AGUA POTABLE EN EL RCTO. PAMBILAR DE CALOPE DEL CANTON QUINSALOMA</t>
  </si>
  <si>
    <t>REGENERACIÓN DE CALLES EN EL RCTO. PAMBILAR DE CALOPE DEL CANTÓN QUINSALOMA</t>
  </si>
  <si>
    <t>CONSTRUCCIÓN DE ACERAS Y BORDILLOS EN LOS BARRIOS EL MIRADOR LAS CRUCITAS LA MORELIA, SAN JOSE Y GUAYACANES EN LA ZONA URBANA DEL CANTÓN QUINSALOMA</t>
  </si>
  <si>
    <t>ADQUISICION DE TUBERÍA DE HORMIGÓN CON ALMA DE HIERRO DE VARIOS DIAMETROS</t>
  </si>
  <si>
    <t>MANTENMIENTO VIAL</t>
  </si>
  <si>
    <t>ADQUISICIÓN DE TUBERÍA DE HORMIGÓN CON ALMA DE HIERRO</t>
  </si>
  <si>
    <t>ADQUISICION MATERIALES DE CONSTRUCCIÓN ELÉCTRICOS PLOMERIA CARPINTERIA Y PINTURA PARA LA EJECUCIÓN DE OBRAS POR ADMINISTRACIÓN DIRECTA DE LA DIRECCION DE OBRAS PÚBLICAS DEL GAD MUNICIPAL DEL CANTON QUINSALOMA</t>
  </si>
  <si>
    <t>ESTUDIOS DE EVALUACION, DIAGNOSTICO Y DISEÑOS DEFINITIVOS DEL PLAN MAESTRO DE AGUA POTABLE, ALCANTARILLADO SANITARIO Y PLUVIAL PARA LA CABECERA CANTONAL DE LA CIUDAD DE QUINSALOMA, CANTÓN QUINSALOMA, PROVINCIA DE LOS RIOS</t>
  </si>
  <si>
    <t>FISCALIZACIÓN DE LOS ESTUDIOS DE EVALUACION, DIAGNOSTICO Y DISEÑOS DEFINITIVOS DEL PLAN MAESTRO DE AGUA POTABLE, ALCANTARILLADO SANITARIO Y PLUVIAL PARA LA CABECERA CANTONAL DE LA CIUDAD DE QUINSALOMA, CANTÓN QUINSALOMA, PROVINCIA DE LOS RIOS</t>
  </si>
  <si>
    <t>7.3.06.04</t>
  </si>
  <si>
    <t>POLIZAS DE SEGURO CONTRA: INCENDIO, LÍNEAS ALIADAS, ROBO Y ASALTO, EQUIPO ELECTRÓNICO, VEHÍCULOS, EQUIPO Y MAQUINARIA, CASCO AEREO Y RESPONSABILIDAD CIVIL PARA EL GAD MUNICIPAL DE QUINSALOMA</t>
  </si>
  <si>
    <t xml:space="preserve"> DIRECCION DE OBRAS PUBLICAS </t>
  </si>
  <si>
    <t>218,499,98</t>
  </si>
  <si>
    <t>PRIMERA REFORMA RESOLUCION ADMINISTRATIVA 004 ALCADIA GAMCQ-CDAG-2025</t>
  </si>
  <si>
    <t>29,919,23</t>
  </si>
  <si>
    <t>29,675,44</t>
  </si>
  <si>
    <t xml:space="preserve"> </t>
  </si>
  <si>
    <t>151,1428,67</t>
  </si>
  <si>
    <t>PARTIDA DE ARRASTRE --PRIMERA REFORMA RESOLUCION ADMINISTRATIVA 004 ALCADIA GAMCQ-CDAG-2025</t>
  </si>
  <si>
    <t>10,406,18</t>
  </si>
  <si>
    <t>12,381,84</t>
  </si>
  <si>
    <t>Adquisicion de los equippo tecnicos e informaticos para Jefatura de Cultura, Deporte, Turismo y Patrimonio</t>
  </si>
  <si>
    <t>Unidad de Cultura, Deporte, Turismo y Patrimonio</t>
  </si>
  <si>
    <t>LCDO. DANIEL MURILLO</t>
  </si>
  <si>
    <t>2. Impulsar las capacidades de la ciudadanía con educación equitativa e inclusiva de calidad y promoviendo espacios de intercambio cultural</t>
  </si>
  <si>
    <t>"QUINSALOMA VIVE: CULTURA, DEPORTE Y TRADICIÓN"</t>
  </si>
  <si>
    <t>EVENTOS CULTURALES, SOCIALES Y DEPORTIVOS DEL CANTON QUINSALOMA</t>
  </si>
  <si>
    <t>EVENTOS DEPORTIVOS DE LA ESCUELA DE FUTBOL MUNICIPAL</t>
  </si>
  <si>
    <t>Incrementar la población con acceso equitativo a espacios de recreación e intercambio social en la comunidad, promoviendo así la cohesión social y el bienestar general</t>
  </si>
  <si>
    <t>RITMOS Y RAICES: UN ENCUENTRO CULTURAL PARA COMPARTIR</t>
  </si>
  <si>
    <t>Arrastre</t>
  </si>
  <si>
    <t>104,593,82</t>
  </si>
  <si>
    <t>CERTIFICADO POR 1,000</t>
  </si>
  <si>
    <t>Proyecto de dotacion de herramientas tecnologicas,
 equipamientos e insumos requeridos por la Jefatura
 de avaluos y catastros para su optimo 
funcionamiento para este 2025</t>
  </si>
  <si>
    <t>10/20/2024</t>
  </si>
  <si>
    <t xml:space="preserve">CERTIFICADA TODA LA PARTIDA 8,4,01,07 POR 6500 A SISTEMAS </t>
  </si>
  <si>
    <t>27,971,52</t>
  </si>
  <si>
    <t>PARTIDA DE ARRASTRE --PRIMERA REFORMA RESOLUCION ADMINISTRATIVA 002 ALCADIA GAMCQ-CDAG-2026</t>
  </si>
  <si>
    <t xml:space="preserve">Servicio de internet para el año 2024 para el GAD Quinsaloma </t>
  </si>
  <si>
    <t xml:space="preserve">Proyecto  de internet  para el GAD Quinsaloma  </t>
  </si>
  <si>
    <t>VALOR ANTERIOR A LA REFORMA  00,000 + 3855,70=  3855,70 SEGÚN RESOLUCION ADMINISTRATIVA N°004-ALCALDIA -GADMCQ-CDAG-2025</t>
  </si>
  <si>
    <t>VALOR ANTERIOR A LA REFORMA  30,000 - 3855,70= 26,144,30  SEGÚN RESOLUCION ADMINISTRATIVA N°004-ALCALDIA -GADMCQ-CDAG-2025</t>
  </si>
  <si>
    <t>PARTIDA DE ARRASTRE --PRIMERA REFORMA RESOLUCION ADMINISTRATIVA 002 ALCADIA GAMCQ-CDAG-2025</t>
  </si>
  <si>
    <t>PRIMERA REFORMA RESOLUCION ADMINISTRATIVA 002 ALCADIA GAMCQ-CDAG-2025</t>
  </si>
  <si>
    <t>CERTIFICADO POR 26,144,30 CON FECHA 13,03</t>
  </si>
  <si>
    <t xml:space="preserve">CERTIFICADO POR 3,000 PARA SISTEMAS </t>
  </si>
  <si>
    <t>53.8.4_Materiales de Oficina</t>
  </si>
  <si>
    <t>CERTIFICADO 1005,19 + 119,15 = 1124,34</t>
  </si>
  <si>
    <t>,</t>
  </si>
  <si>
    <t>CERTIFICADO POR 11,800 CON UN POA QUE TENIAN ANTERIOR EN ESA PARTIDA 34,562,03</t>
  </si>
  <si>
    <t>18/2/2025 --28/02/2024</t>
  </si>
  <si>
    <t>DISMINUCION DE PARTIDA 135,00 SALDO 0,00 SEGÚN REFORMA VIA TRASPASO DE CREDITO MEDIANTE RESOLUCION ADMINISTRATIVA N 005ALCALDIA-GADMQ-CDAG-2025</t>
  </si>
  <si>
    <t>DISMINUCION 135,00-135,000.. SALDO000</t>
  </si>
  <si>
    <t>8,4,01,04</t>
  </si>
  <si>
    <t>INCREMENTO DE PARTIDA 135,00 SEGÚN REFORMA VIA TRASPASO DE CREDITO MEDIANTE RESOLUCION ADMINISTRATIVA N 005ALCALDIA-GADMQ-CDAG-2025</t>
  </si>
  <si>
    <t xml:space="preserve">Expropiacion nde terrenos a favor del GAD </t>
  </si>
  <si>
    <t>8,4,02,01</t>
  </si>
  <si>
    <t>EQUIPAMIENTO, INSTALACIÓN Y PUESTA EN MARCHA
EL CENTRO DE REVISIÓN TÉCNICA VEHICULAR DEL
CANTÓN QUINSALOMA</t>
  </si>
  <si>
    <t>CERTIFICADO POR 1,540--CERTIFICADO POR 2490,00 … saldo 3970</t>
  </si>
  <si>
    <t>EQUIPAMIENTO, INSTALACIÓN Y PUESTA EN MARCHA EL CENTRO DE REVISIÓN TÉCNICA VEHICULAR DEL CANTÓN QUINSALOMA.</t>
  </si>
  <si>
    <t>CERTIFICADO 18/03/2025</t>
  </si>
  <si>
    <t>CERTIFICADO POR 15,000</t>
  </si>
  <si>
    <t>certificado por 1400</t>
  </si>
  <si>
    <t>certificado por 320,00</t>
  </si>
  <si>
    <t>certificado por 115.00</t>
  </si>
  <si>
    <t>CERTIFICADO POR 30,300</t>
  </si>
  <si>
    <t>valor anterior 1500 disminucion 500 según reforma 011-ALCALDIA-GADMCQ-CDAG-2025 VALOR ACTUAL 1,000</t>
  </si>
  <si>
    <t>20 DE MARZO /2025</t>
  </si>
  <si>
    <t>$ 6,196,00</t>
  </si>
  <si>
    <t>21 DE MARZO /2025</t>
  </si>
  <si>
    <t>valor anterior 7,397,00 disminucion 1,201,00 según reforma 011-ALCALDIA-GADMCQ-CDAG-2025 VALOR ACTUAL 6,196,00</t>
  </si>
  <si>
    <t>valor anterior 150,00 disminucion 60,00 según reforma 011-ALCALDIA-GADMCQ-CDAG-2025 VALOR ACTUAL 90,00</t>
  </si>
  <si>
    <t>valor anterior 3,442,00 disminucion 100,00  según reforma 011-ALCALDIA-GADMCQ-CDAG-2025 VALOR ACTUAL 3,342,00</t>
  </si>
  <si>
    <t>valor anterior 1,200 disminucion 400,00  según reforma 011-ALCALDIA-GADMCQ-CDAG-2025 VALOR ACTUAL 800,00</t>
  </si>
  <si>
    <t>valor anterior 100 disminucion 50,00 según reforma 011-ALCALDIA-GADMCQ-CDAG-2025 VALOR ACTUAL 50,00</t>
  </si>
  <si>
    <t>2,936,66</t>
  </si>
  <si>
    <t xml:space="preserve"> $ 2,936,66</t>
  </si>
  <si>
    <t>22 DE MARZO /2025</t>
  </si>
  <si>
    <t>valor anterior 625,66  INCREMENTO  2.311,00 según reforma 011-ALCALDIA-GADMCQ-CDAG-2025 VALOR ACTUAL 2.936,66</t>
  </si>
  <si>
    <t>CODIFICADO 3.000 INCREMENTO 3.000 SEGÚN RESOLUCION ADMINISTRATIVA N°010-ACALDIA-GADMCQ-CDAG VALOR ACTUAL 6.000</t>
  </si>
  <si>
    <t>CODIFICADO 5.000 INCREMENTO 3.000 SEGÚN RESOLUCION ADMINISTRATIVA N°010-ACALDIA-GADMCQ-CDAG VALOR ACTUAL 8.001</t>
  </si>
  <si>
    <t>CODIFICADO 4.000 DISMINUCIÓN  2.000 SEGÚN RESOLUCION ADMINISTRATIVA N°010-ACALDIA-GADMCQ-CDAG VALOR ACTUAL 2.000</t>
  </si>
  <si>
    <t>CODIFICADO 10.000 DISMINUCIÓN  4.000 SEGÚN RESOLUCION ADMINISTRATIVA N°010-ACALDIA-GADMCQ-CDAG VALOR ACTUAL 6.000</t>
  </si>
  <si>
    <t xml:space="preserve">CERTIFICACIÓN 046 CON FECHA 01/04/2025 POR UN VALOR DE 8,000 INCLUIDO IVA </t>
  </si>
  <si>
    <t>valor anterior 10,000 disminucion 9,000 según reforma 013-ALCALDIA-GADMCQ-CDAG-2025 VALOR ACTUAL 1,000</t>
  </si>
  <si>
    <t>valor anterior 9,000 disminucion 8,000 según reforma 013-ALCALDIA-GADMCQ-CDAG-2025 VALOR ACTUAL 1,000</t>
  </si>
  <si>
    <t>valor anterior 15,000 disminucion 4,823,65 según reforma 013-ALCALDIA-GADMCQ-CDAG-2025 VALOR ACTUAL 10,176,35</t>
  </si>
  <si>
    <r>
      <t xml:space="preserve">certificado por 148977,45 pero solo se requirirá para la ejecución del contrato principal el monto de $138,894,23----- valor anterior 148,977,45 disminucion 10,000 según reforma 013-ALCALDIA-GADMCQ-CDAG-2025 </t>
    </r>
    <r>
      <rPr>
        <b/>
        <sz val="11"/>
        <color theme="1"/>
        <rFont val="Calibri"/>
        <family val="2"/>
        <scheme val="minor"/>
      </rPr>
      <t>VALOR ACTUAL 138,894,23</t>
    </r>
  </si>
  <si>
    <t>138,894,23</t>
  </si>
  <si>
    <t>7.5.01.06</t>
  </si>
  <si>
    <t xml:space="preserve">CONTRATO COMPLEMENTARIO AL CONTRATO PARA LA CONSTRUCCION DE ACERAS Y BORDILLOS EN LOS RECINTOS ESTERO DE PIEDRAS, ESTERO DE DAMAS, VIERGEN DEL ROSARIO Y LOS ANGELES EN LA ZONA RURAL DEL CANTON QUINSALOMA. </t>
  </si>
  <si>
    <t xml:space="preserve">CONSTRUCCION DE OBRAS PUBLICAS </t>
  </si>
  <si>
    <t>valor anterior 0,000 incremento 10,083,22 según reforma 013-ALCALDIA-GADMCQ-CDAG-2025 VALOR ACTUAL 10,083,22</t>
  </si>
  <si>
    <t>16001 habitantes</t>
  </si>
  <si>
    <t>16002 habitantes</t>
  </si>
  <si>
    <t xml:space="preserve">URBANIZACION Y EMBELLECIMIENTO </t>
  </si>
  <si>
    <t>ORDEN DE TRABAJO AL CONTRATO PARA LA CONSTRUCCION DE ACERAS Y BORDILLOS EN LOS BARRIOS EL MIRADOR, LAS CRUCITAS, LA MORELIA, SAN JOSE Y GUAYACANES EN LA ZONA URBANA DEL CANTON QUINSALOMA</t>
  </si>
  <si>
    <t>7.5.01,04</t>
  </si>
  <si>
    <t>valor anterior 0,000 incremento 4.369,66 según reforma 013-ALCALDIA-GADMCQ-CDAG-2025 VALOR ACTUAL 4.369,66</t>
  </si>
  <si>
    <t xml:space="preserve">CONTRATO COMPLEMENTARIO AL CONTRATO PARA LA CONSTRUCCION DE ACERAS Y BORDILLOS EN LOS BARRIOS Y EL MIRADOR, LAS CRUCITAS, LA MORELIA, SAN JOSE, Y GUAYACANES EN LA ZONA URBANA DEL CANTON QUINSALOMA. </t>
  </si>
  <si>
    <t>valor anterior 0,000 incremento 17,453,99 según reforma 013-ALCALDIA-GADMCQ-CDAG-2025 VALOR ACTUAL 17,453,99</t>
  </si>
  <si>
    <t>CERTIFICADO POR 17,453,99</t>
  </si>
  <si>
    <t>CERTIFICADO POR 95,000</t>
  </si>
  <si>
    <t>CERTIFICADO POR 36,000</t>
  </si>
  <si>
    <t>CERTIFICADO PO 30,00</t>
  </si>
  <si>
    <t>CERTIFICADO PO 36,00</t>
  </si>
  <si>
    <t>CERTIFICADO POR 2</t>
  </si>
  <si>
    <t>valor anterior 120,000 disminucion 51,000 según reforma 014-ALCALDIA-GADMCQ-CDAG-2025 VALOR ACTUAL 69,000</t>
  </si>
  <si>
    <t>50,000,00</t>
  </si>
  <si>
    <t xml:space="preserve">PRESUPUESTO CODIFICADO 00,00 INCREMENTO 50,000 SEGÚN RESOLUCION ADMINISTRATIVA N 014ALCALDIA-GADMQ-CDAG-2025 </t>
  </si>
  <si>
    <t xml:space="preserve">PRESUPUESTO CODIFICADO 00,00 INCREMENTO 1,000 SEGÚN RESOLUCION ADMINISTRATIVA N 014 ALCALDIA-GADMQ-CDAG-2025 </t>
  </si>
  <si>
    <t>CODIFICADO 600,00 DISMINUCION 600 SEGÚN RESOLUCION ADMINISTRATIVA N°015-ACALDIA-GADMCQ-CDAG VALOR ACTUAL 0,00</t>
  </si>
  <si>
    <t>SERVICIOS DE CONSULTA EN LINEA DE INFORMACION  JURIDICA</t>
  </si>
  <si>
    <t>CODIFICADO 0,00 INCREMENTO  600 SEGÚN RESOLUCION ADMINISTRATIVA N°015-ACALDIA-GADMCQ-CDAG VALOR ACTUAL 600,00</t>
  </si>
  <si>
    <t>CERTIFICADO POR 4,300</t>
  </si>
  <si>
    <r>
      <t xml:space="preserve">Servicio de: </t>
    </r>
    <r>
      <rPr>
        <sz val="12"/>
        <color rgb="FFFF0000"/>
        <rFont val="Arial"/>
        <family val="2"/>
      </rPr>
      <t xml:space="preserve">Producción audiovisual    </t>
    </r>
    <r>
      <rPr>
        <sz val="12"/>
        <color theme="1"/>
        <rFont val="Arial"/>
        <family val="2"/>
      </rPr>
      <t xml:space="preserve">                                 Producción de cuñas radiales                                                 Produccion de pots publicitarios                                       Producción de material auditivo de  perifoneo                              Contratación de espacios publicitarios e informativos de materiales auditivos  </t>
    </r>
  </si>
  <si>
    <t>CERTIFICADO 1,000</t>
  </si>
  <si>
    <t>CERTIFICADO POR 6,500</t>
  </si>
  <si>
    <t>14/14/2025</t>
  </si>
  <si>
    <t>CERTIFICADO POR 10,000</t>
  </si>
  <si>
    <t>CERTIFICADO POR 600,00 - 22/04/2025</t>
  </si>
  <si>
    <t>VERTIFICADO POR 2,000</t>
  </si>
  <si>
    <t>25 DE ABRIL</t>
  </si>
  <si>
    <t>CERTIFICADO POR 1,200</t>
  </si>
  <si>
    <t xml:space="preserve">CERTIFICADO POR 5,000 </t>
  </si>
  <si>
    <t xml:space="preserve">Servicio de Publicacion de videos  en Pantalla LED </t>
  </si>
  <si>
    <t>CERTIFICADO POR 4,000</t>
  </si>
  <si>
    <t xml:space="preserve">certificado por 1,000 dolares </t>
  </si>
  <si>
    <t>CODIFICADO 3,400 DISMINUCION 3.180,00 SEGÚN RESOLUCION ADMINISTRATIVA N°017-ACALDIA-GADMCQ-CDAG VALOR ACTUAL 220,00</t>
  </si>
  <si>
    <t>0$000</t>
  </si>
  <si>
    <t>CODIFICADO 3,000 DISMINUCION 3.00,00 SEGÚN RESOLUCION ADMINISTRATIVA N°017-ACALDIA-GADMCQ-CDAG VALOR ACTUAL 0,00</t>
  </si>
  <si>
    <t>0$00</t>
  </si>
  <si>
    <t>CODIFICADO 600 DOLARES DISMINUCION 600,00 SEGÚN RESOLUCION ADMINISTRATIVA N°017-ACALDIA-GADMCQ-CDAG VALOR ACTUAL 0,00</t>
  </si>
  <si>
    <t>2,1,12,01</t>
  </si>
  <si>
    <t>AYUDA SOCIAL A PERSONAS VULNERABLES</t>
  </si>
  <si>
    <t>AYUDA HUMANITARIA DE KIT DE ALIMENTOS PARA LAS FAMILIAS EFECTADAS POR LAS INUNDACIONES EN TEMPORADA INVERNAL</t>
  </si>
  <si>
    <t>7,3,08,01 ALIMENTOS Y BEBIDAS</t>
  </si>
  <si>
    <t>$6,780,00</t>
  </si>
  <si>
    <t>NUEVA PARTIDA - SE INCREMENTA  6,780 SEGÚN RESOLUCION ADMINISTRATIVA N°017-ACALDIA-GADMCQ-CDAG VALOR ACTUAL 6,780,00</t>
  </si>
  <si>
    <t>CERTIFICADO POR 6,196 EL 20 DE MAYO DEL 2025</t>
  </si>
  <si>
    <t>CERTIFICADO POR 3,342,00  EL 20 DE MAYO/2025</t>
  </si>
  <si>
    <t>CERTIFICADO POR 1,997 EL 20 DE MAYO DEL2025</t>
  </si>
  <si>
    <t>CERTIFICADO POR 3432,00 EL 20 DE MAYO DEL 2025</t>
  </si>
  <si>
    <t xml:space="preserve">CERTIFICADO POR 3,000 </t>
  </si>
  <si>
    <t>20 DE MAYO DEL 2025</t>
  </si>
  <si>
    <t>CERTIFICADO POR 10,280,00 EL 20 DE MAYO DEL 2025</t>
  </si>
  <si>
    <t>10,280,00</t>
  </si>
  <si>
    <t>CERTIFICADO POR 10,00</t>
  </si>
  <si>
    <t xml:space="preserve">CERTIFICADO POR 3,456 </t>
  </si>
  <si>
    <t>certificado por 1,000 el 20 de mayo de 2025.</t>
  </si>
  <si>
    <t>certificado por 3,000</t>
  </si>
  <si>
    <t xml:space="preserve">CERTIFICADO POR 2,800 </t>
  </si>
  <si>
    <t xml:space="preserve">certificado por 2.400 dolares </t>
  </si>
  <si>
    <t xml:space="preserve">CERTIFICADO POR 2420,00DOLARES </t>
  </si>
  <si>
    <t xml:space="preserve">CERTIFICADO POR 800,00 DOLARES </t>
  </si>
  <si>
    <t>20 DE MARZO /2025- CERTIFICADO POR 800,00 DOLARES EL 05/06/2025</t>
  </si>
  <si>
    <t xml:space="preserve">20 DE MARZO /2025-- CERTIFICADO POR 1,000 EL 05/06/2025 </t>
  </si>
  <si>
    <t xml:space="preserve">CERTIFICADO POR 1,601+ IVA </t>
  </si>
  <si>
    <t>valor anterior 2,000 disminucion 1,000 según reforma 025-ALCALDIA-GADMCQ-CDAG-2025 VALOR ACTUAL 1,000</t>
  </si>
  <si>
    <t>valor anterior 2,000 INCREMENTO 1,000 según reforma 025-ALCALDIA-GADMCQ-CDAG-2025 VALOR ACTUAL 3,000</t>
  </si>
  <si>
    <t>CERTIFICADO POR 3,000 EL 23/06/2025</t>
  </si>
  <si>
    <t xml:space="preserve">Maquinaria y equipos para el GAD QUINSALOMA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</si>
</sst>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8" formatCode="&quot;$&quot;#,##0.00;[Red]&quot;$&quot;\-#,##0.00"/>
    <numFmt numFmtId="44" formatCode="_ &quot;$&quot;* #,##0.00_ ;_ &quot;$&quot;* \-#,##0.00_ ;_ &quot;$&quot;* &quot;-&quot;??_ ;_ @_ "/>
    <numFmt numFmtId="164" formatCode="_(&quot;$&quot;\ * #,##0.00_);_(&quot;$&quot;\ * \(#,##0.00\);_(&quot;$&quot;\ * &quot;-&quot;??_);_(@_)"/>
    <numFmt numFmtId="165" formatCode="_-* #,##0.00\ _€_-;\-* #,##0.00\ _€_-;_-* &quot;-&quot;??\ _€_-;_-@_-"/>
    <numFmt numFmtId="166" formatCode="_(&quot;$&quot;\ * #,##0.000_);_(&quot;$&quot;\ * \(#,##0.000\);_(&quot;$&quot;\ * &quot;-&quot;??_);_(@_)"/>
    <numFmt numFmtId="167" formatCode="_ &quot;$&quot;* #,##0.000_ ;_ &quot;$&quot;* \-#,##0.000_ ;_ &quot;$&quot;* &quot;-&quot;??_ ;_ @_ "/>
    <numFmt numFmtId="168" formatCode="0.000"/>
  </numFmts>
  <fonts count="58" x14ac:knownFonts="1">
    <font>
      <sz val="11"/>
      <color theme="1"/>
      <name val="Calibri"/>
      <family val="2"/>
      <scheme val="minor"/>
    </font>
    <font>
      <sz val="11"/>
      <color theme="1"/>
      <name val="Calibri"/>
      <family val="2"/>
      <scheme val="minor"/>
    </font>
    <font>
      <sz val="18"/>
      <color theme="3"/>
      <name val="Calibri Light"/>
      <family val="2"/>
      <scheme val="major"/>
    </font>
    <font>
      <b/>
      <sz val="72"/>
      <color theme="1"/>
      <name val="Calibri"/>
      <family val="2"/>
      <scheme val="minor"/>
    </font>
    <font>
      <b/>
      <sz val="9"/>
      <color indexed="81"/>
      <name val="Tahoma"/>
      <family val="2"/>
    </font>
    <font>
      <sz val="9"/>
      <color indexed="81"/>
      <name val="Tahoma"/>
      <family val="2"/>
    </font>
    <font>
      <b/>
      <sz val="14"/>
      <name val="Arial"/>
      <family val="2"/>
    </font>
    <font>
      <sz val="14"/>
      <color theme="2" tint="-0.749992370372631"/>
      <name val="Arial"/>
      <family val="2"/>
    </font>
    <font>
      <b/>
      <u/>
      <sz val="14"/>
      <color theme="2" tint="-0.749992370372631"/>
      <name val="Arial"/>
      <family val="2"/>
    </font>
    <font>
      <u/>
      <sz val="14"/>
      <color theme="2" tint="-0.749992370372631"/>
      <name val="Arial"/>
      <family val="2"/>
    </font>
    <font>
      <sz val="14"/>
      <name val="Arial"/>
      <family val="2"/>
    </font>
    <font>
      <b/>
      <u/>
      <sz val="14"/>
      <name val="Arial"/>
      <family val="2"/>
    </font>
    <font>
      <b/>
      <sz val="14"/>
      <color theme="0"/>
      <name val="Arial"/>
      <family val="2"/>
    </font>
    <font>
      <b/>
      <u/>
      <sz val="14"/>
      <color theme="0"/>
      <name val="Arial"/>
      <family val="2"/>
    </font>
    <font>
      <sz val="14"/>
      <color theme="0"/>
      <name val="Arial"/>
      <family val="2"/>
    </font>
    <font>
      <u/>
      <sz val="14"/>
      <color theme="0"/>
      <name val="Arial"/>
      <family val="2"/>
    </font>
    <font>
      <b/>
      <sz val="20"/>
      <name val="Arial"/>
      <family val="2"/>
    </font>
    <font>
      <sz val="14"/>
      <color theme="1"/>
      <name val="Arial"/>
      <family val="2"/>
    </font>
    <font>
      <sz val="14"/>
      <color rgb="FF000000"/>
      <name val="Arial"/>
      <family val="2"/>
    </font>
    <font>
      <sz val="48"/>
      <color theme="1"/>
      <name val="Calibri"/>
      <family val="2"/>
      <scheme val="minor"/>
    </font>
    <font>
      <b/>
      <u/>
      <sz val="72"/>
      <color rgb="FFFF0000"/>
      <name val="Calibri"/>
      <family val="2"/>
      <scheme val="minor"/>
    </font>
    <font>
      <sz val="9"/>
      <color theme="1"/>
      <name val="Arial"/>
      <family val="2"/>
    </font>
    <font>
      <sz val="9"/>
      <color rgb="FF000000"/>
      <name val="Arial"/>
      <family val="2"/>
    </font>
    <font>
      <sz val="12"/>
      <color theme="1"/>
      <name val="Arial"/>
      <family val="2"/>
    </font>
    <font>
      <sz val="12"/>
      <color rgb="FF000000"/>
      <name val="Arial"/>
      <family val="2"/>
    </font>
    <font>
      <sz val="12"/>
      <color theme="1"/>
      <name val="Calibri"/>
      <family val="2"/>
      <scheme val="minor"/>
    </font>
    <font>
      <sz val="12"/>
      <name val="Arial"/>
      <family val="2"/>
    </font>
    <font>
      <b/>
      <u/>
      <sz val="11"/>
      <color theme="1"/>
      <name val="Calibri"/>
      <family val="2"/>
      <scheme val="minor"/>
    </font>
    <font>
      <b/>
      <u/>
      <sz val="48"/>
      <color rgb="FFFF0000"/>
      <name val="Calibri"/>
      <family val="2"/>
      <scheme val="minor"/>
    </font>
    <font>
      <b/>
      <i/>
      <sz val="48"/>
      <color rgb="FFFF0000"/>
      <name val="Calibri"/>
      <family val="2"/>
      <scheme val="minor"/>
    </font>
    <font>
      <b/>
      <i/>
      <sz val="11"/>
      <color theme="1"/>
      <name val="Calibri"/>
      <family val="2"/>
      <scheme val="minor"/>
    </font>
    <font>
      <b/>
      <u/>
      <sz val="36"/>
      <color rgb="FFFF0000"/>
      <name val="Calibri"/>
      <family val="2"/>
      <scheme val="minor"/>
    </font>
    <font>
      <u/>
      <sz val="11"/>
      <color theme="1"/>
      <name val="Calibri"/>
      <family val="2"/>
      <scheme val="minor"/>
    </font>
    <font>
      <b/>
      <sz val="14"/>
      <color theme="1"/>
      <name val="Arial"/>
      <family val="2"/>
    </font>
    <font>
      <b/>
      <sz val="12"/>
      <color theme="1"/>
      <name val="Arial"/>
      <family val="2"/>
    </font>
    <font>
      <b/>
      <sz val="9"/>
      <color theme="1"/>
      <name val="Arial"/>
      <family val="2"/>
    </font>
    <font>
      <sz val="8"/>
      <color theme="1"/>
      <name val="Arial"/>
      <family val="2"/>
    </font>
    <font>
      <sz val="11"/>
      <color theme="1"/>
      <name val="Arial"/>
      <family val="2"/>
    </font>
    <font>
      <sz val="10"/>
      <name val="Arial"/>
      <family val="2"/>
    </font>
    <font>
      <sz val="8"/>
      <name val="Arial"/>
      <family val="2"/>
    </font>
    <font>
      <sz val="9"/>
      <name val="Arial"/>
      <family val="2"/>
    </font>
    <font>
      <b/>
      <sz val="9"/>
      <color rgb="FF000000"/>
      <name val="Arial"/>
      <family val="2"/>
    </font>
    <font>
      <b/>
      <sz val="48"/>
      <color rgb="FFFF0000"/>
      <name val="Calibri"/>
      <family val="2"/>
      <scheme val="minor"/>
    </font>
    <font>
      <sz val="9"/>
      <color theme="2" tint="-0.749992370372631"/>
      <name val="Arial"/>
      <family val="2"/>
    </font>
    <font>
      <b/>
      <i/>
      <u/>
      <sz val="36"/>
      <color rgb="FFFF0000"/>
      <name val="Arial"/>
      <family val="2"/>
    </font>
    <font>
      <sz val="10"/>
      <color theme="1"/>
      <name val="Cambria"/>
      <family val="1"/>
    </font>
    <font>
      <b/>
      <sz val="10"/>
      <color theme="1"/>
      <name val="Cambria"/>
      <family val="1"/>
    </font>
    <font>
      <sz val="10"/>
      <color rgb="FF000000"/>
      <name val="Cambria"/>
      <family val="1"/>
    </font>
    <font>
      <sz val="9"/>
      <color theme="1"/>
      <name val="Cambria"/>
      <family val="1"/>
    </font>
    <font>
      <sz val="9"/>
      <color rgb="FF000000"/>
      <name val="Cambria"/>
      <family val="1"/>
    </font>
    <font>
      <b/>
      <sz val="36"/>
      <color rgb="FFFF0000"/>
      <name val="Arial"/>
      <family val="2"/>
    </font>
    <font>
      <b/>
      <sz val="11"/>
      <color theme="1"/>
      <name val="Calibri"/>
      <family val="2"/>
      <scheme val="minor"/>
    </font>
    <font>
      <b/>
      <sz val="18"/>
      <color theme="1"/>
      <name val="Calibri"/>
      <family val="2"/>
      <scheme val="minor"/>
    </font>
    <font>
      <sz val="8"/>
      <name val="Calibri"/>
      <family val="2"/>
      <scheme val="minor"/>
    </font>
    <font>
      <b/>
      <sz val="11"/>
      <color theme="1"/>
      <name val="Cambria"/>
      <family val="1"/>
    </font>
    <font>
      <b/>
      <sz val="12"/>
      <color rgb="FF000000"/>
      <name val="Arial"/>
      <family val="2"/>
    </font>
    <font>
      <b/>
      <sz val="10"/>
      <color theme="1"/>
      <name val="Arial"/>
      <family val="2"/>
    </font>
    <font>
      <sz val="12"/>
      <color rgb="FFFF0000"/>
      <name val="Arial"/>
      <family val="2"/>
    </font>
  </fonts>
  <fills count="21">
    <fill>
      <patternFill patternType="none"/>
    </fill>
    <fill>
      <patternFill patternType="gray125"/>
    </fill>
    <fill>
      <patternFill patternType="solid">
        <fgColor theme="9" tint="0.59999389629810485"/>
        <bgColor indexed="64"/>
      </patternFill>
    </fill>
    <fill>
      <patternFill patternType="solid">
        <fgColor rgb="FFCCECFF"/>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0" tint="-0.14999847407452621"/>
        <bgColor theme="0" tint="-0.14999847407452621"/>
      </patternFill>
    </fill>
    <fill>
      <patternFill patternType="solid">
        <fgColor rgb="FFFFCC00"/>
        <bgColor indexed="64"/>
      </patternFill>
    </fill>
    <fill>
      <patternFill patternType="solid">
        <fgColor rgb="FFFF7474"/>
        <bgColor indexed="64"/>
      </patternFill>
    </fill>
    <fill>
      <patternFill patternType="solid">
        <fgColor rgb="FFFF7474"/>
        <bgColor theme="0" tint="-0.14999847407452621"/>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6C6"/>
        <bgColor indexed="64"/>
      </patternFill>
    </fill>
    <fill>
      <patternFill patternType="solid">
        <fgColor rgb="FFFFC6C6"/>
        <bgColor theme="0" tint="-0.14999847407452621"/>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theme="1"/>
      </left>
      <right style="thin">
        <color theme="1"/>
      </right>
      <top style="thin">
        <color theme="1"/>
      </top>
      <bottom style="thin">
        <color theme="1"/>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ck">
        <color rgb="FFFFFF00"/>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0" fontId="38" fillId="0" borderId="0"/>
    <xf numFmtId="165" fontId="1" fillId="0" borderId="0" applyFont="0" applyFill="0" applyBorder="0" applyAlignment="0" applyProtection="0"/>
  </cellStyleXfs>
  <cellXfs count="551">
    <xf numFmtId="0" fontId="0" fillId="0" borderId="0" xfId="0"/>
    <xf numFmtId="0" fontId="6" fillId="2" borderId="2" xfId="0" applyFont="1" applyFill="1" applyBorder="1" applyAlignment="1">
      <alignment horizontal="center" vertical="center" wrapText="1"/>
    </xf>
    <xf numFmtId="0" fontId="6" fillId="2" borderId="2" xfId="3"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10" fontId="6" fillId="3" borderId="2" xfId="2" applyNumberFormat="1" applyFont="1" applyFill="1" applyBorder="1" applyAlignment="1">
      <alignment horizontal="center" vertical="center" wrapText="1"/>
    </xf>
    <xf numFmtId="164" fontId="6" fillId="3" borderId="6" xfId="0" applyNumberFormat="1" applyFont="1" applyFill="1" applyBorder="1" applyAlignment="1">
      <alignment vertical="center"/>
    </xf>
    <xf numFmtId="164" fontId="6" fillId="3" borderId="6" xfId="0" applyNumberFormat="1" applyFont="1" applyFill="1" applyBorder="1" applyAlignment="1">
      <alignment vertical="center" wrapText="1"/>
    </xf>
    <xf numFmtId="0" fontId="7" fillId="4" borderId="2"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4" fillId="5" borderId="5" xfId="0" applyFont="1" applyFill="1" applyBorder="1" applyAlignment="1">
      <alignment vertical="center" wrapText="1"/>
    </xf>
    <xf numFmtId="164" fontId="6" fillId="5" borderId="7" xfId="0" applyNumberFormat="1" applyFont="1" applyFill="1" applyBorder="1" applyAlignment="1">
      <alignment horizontal="center" vertical="center" wrapText="1"/>
    </xf>
    <xf numFmtId="0" fontId="16" fillId="3" borderId="2" xfId="3" applyNumberFormat="1" applyFont="1" applyFill="1" applyBorder="1" applyAlignment="1">
      <alignment vertical="center"/>
    </xf>
    <xf numFmtId="164" fontId="16" fillId="3" borderId="2" xfId="0" applyNumberFormat="1" applyFont="1" applyFill="1" applyBorder="1" applyAlignment="1">
      <alignment vertical="center"/>
    </xf>
    <xf numFmtId="0" fontId="17" fillId="0" borderId="2" xfId="0" applyFont="1" applyBorder="1" applyAlignment="1">
      <alignment vertical="center" wrapText="1"/>
    </xf>
    <xf numFmtId="0" fontId="17" fillId="0" borderId="2" xfId="0" applyFont="1" applyBorder="1" applyAlignment="1">
      <alignment vertical="center"/>
    </xf>
    <xf numFmtId="9" fontId="17" fillId="0" borderId="2" xfId="0" applyNumberFormat="1" applyFont="1" applyBorder="1" applyAlignment="1">
      <alignment vertical="center"/>
    </xf>
    <xf numFmtId="0" fontId="17" fillId="0" borderId="2" xfId="0" applyFont="1" applyBorder="1" applyAlignment="1">
      <alignment horizontal="center" vertical="center"/>
    </xf>
    <xf numFmtId="10" fontId="17" fillId="0" borderId="5" xfId="2" applyNumberFormat="1" applyFont="1" applyFill="1" applyBorder="1" applyAlignment="1">
      <alignment horizontal="center" vertical="center"/>
    </xf>
    <xf numFmtId="10" fontId="17" fillId="0" borderId="2" xfId="2" applyNumberFormat="1" applyFont="1" applyFill="1" applyBorder="1" applyAlignment="1">
      <alignment horizontal="center" vertical="center"/>
    </xf>
    <xf numFmtId="10" fontId="17" fillId="0" borderId="2" xfId="0" applyNumberFormat="1" applyFont="1" applyBorder="1" applyAlignment="1">
      <alignment horizontal="center" vertical="center"/>
    </xf>
    <xf numFmtId="44" fontId="17" fillId="0" borderId="2" xfId="1" applyFont="1" applyFill="1" applyBorder="1" applyAlignment="1">
      <alignment vertical="center"/>
    </xf>
    <xf numFmtId="164" fontId="17" fillId="0" borderId="2" xfId="0" applyNumberFormat="1" applyFont="1" applyBorder="1" applyAlignment="1">
      <alignment vertical="center"/>
    </xf>
    <xf numFmtId="0" fontId="17" fillId="0" borderId="0" xfId="0" applyFont="1" applyAlignment="1">
      <alignment vertical="center"/>
    </xf>
    <xf numFmtId="44" fontId="18" fillId="0" borderId="2" xfId="1" applyFont="1" applyBorder="1" applyAlignment="1">
      <alignment horizontal="right" vertical="center"/>
    </xf>
    <xf numFmtId="0" fontId="21" fillId="0" borderId="2" xfId="0" applyFont="1" applyBorder="1" applyAlignment="1">
      <alignment vertical="center" wrapText="1"/>
    </xf>
    <xf numFmtId="0" fontId="21" fillId="0" borderId="2" xfId="0" applyFont="1" applyBorder="1" applyAlignment="1">
      <alignment vertical="center"/>
    </xf>
    <xf numFmtId="9" fontId="21" fillId="0" borderId="2" xfId="0" applyNumberFormat="1" applyFont="1" applyBorder="1" applyAlignment="1">
      <alignment vertical="center"/>
    </xf>
    <xf numFmtId="0" fontId="21" fillId="0" borderId="2" xfId="0" applyFont="1" applyBorder="1" applyAlignment="1">
      <alignment horizontal="center" vertical="center"/>
    </xf>
    <xf numFmtId="44" fontId="22" fillId="0" borderId="2" xfId="1" applyFont="1" applyBorder="1" applyAlignment="1">
      <alignment horizontal="right" vertical="center"/>
    </xf>
    <xf numFmtId="10" fontId="21" fillId="0" borderId="5" xfId="2" applyNumberFormat="1" applyFont="1" applyFill="1" applyBorder="1" applyAlignment="1">
      <alignment horizontal="center" vertical="center"/>
    </xf>
    <xf numFmtId="10" fontId="21" fillId="0" borderId="2" xfId="2" applyNumberFormat="1" applyFont="1" applyFill="1" applyBorder="1" applyAlignment="1">
      <alignment horizontal="center" vertical="center"/>
    </xf>
    <xf numFmtId="10" fontId="21" fillId="0" borderId="2" xfId="0" applyNumberFormat="1" applyFont="1" applyBorder="1" applyAlignment="1">
      <alignment horizontal="center" vertical="center"/>
    </xf>
    <xf numFmtId="44" fontId="21" fillId="0" borderId="2" xfId="1" applyFont="1" applyFill="1" applyBorder="1" applyAlignment="1">
      <alignment vertical="center"/>
    </xf>
    <xf numFmtId="164" fontId="21" fillId="0" borderId="2" xfId="0" applyNumberFormat="1" applyFont="1" applyBorder="1" applyAlignment="1">
      <alignment vertical="center"/>
    </xf>
    <xf numFmtId="0" fontId="23" fillId="0" borderId="0" xfId="0" applyFont="1" applyAlignment="1">
      <alignment vertical="center"/>
    </xf>
    <xf numFmtId="0" fontId="23" fillId="0" borderId="2" xfId="0" applyFont="1" applyBorder="1" applyAlignment="1">
      <alignment vertical="center" wrapText="1"/>
    </xf>
    <xf numFmtId="0" fontId="23" fillId="0" borderId="2" xfId="0" applyFont="1" applyBorder="1" applyAlignment="1">
      <alignment vertical="center"/>
    </xf>
    <xf numFmtId="9" fontId="23" fillId="0" borderId="2" xfId="0" applyNumberFormat="1" applyFont="1" applyBorder="1" applyAlignment="1">
      <alignment vertical="center"/>
    </xf>
    <xf numFmtId="0" fontId="23" fillId="0" borderId="2" xfId="0" applyFont="1" applyBorder="1" applyAlignment="1">
      <alignment horizontal="center" vertical="center"/>
    </xf>
    <xf numFmtId="44" fontId="24" fillId="0" borderId="2" xfId="1" applyFont="1" applyBorder="1" applyAlignment="1">
      <alignment horizontal="right" vertical="center"/>
    </xf>
    <xf numFmtId="10" fontId="23" fillId="0" borderId="5" xfId="2" applyNumberFormat="1" applyFont="1" applyFill="1" applyBorder="1" applyAlignment="1">
      <alignment horizontal="center" vertical="center"/>
    </xf>
    <xf numFmtId="10" fontId="23" fillId="0" borderId="2" xfId="2" applyNumberFormat="1" applyFont="1" applyFill="1" applyBorder="1" applyAlignment="1">
      <alignment horizontal="center" vertical="center"/>
    </xf>
    <xf numFmtId="10" fontId="23" fillId="0" borderId="2" xfId="0" applyNumberFormat="1" applyFont="1" applyBorder="1" applyAlignment="1">
      <alignment horizontal="center" vertical="center"/>
    </xf>
    <xf numFmtId="44" fontId="23" fillId="0" borderId="2" xfId="1" applyFont="1" applyFill="1" applyBorder="1" applyAlignment="1">
      <alignment vertical="center"/>
    </xf>
    <xf numFmtId="164" fontId="23" fillId="0" borderId="2" xfId="0" applyNumberFormat="1" applyFont="1" applyBorder="1" applyAlignment="1">
      <alignment vertical="center"/>
    </xf>
    <xf numFmtId="0" fontId="23" fillId="0" borderId="9" xfId="0" applyFont="1" applyBorder="1" applyAlignment="1">
      <alignment horizontal="center" vertical="center" wrapText="1"/>
    </xf>
    <xf numFmtId="44" fontId="24" fillId="6" borderId="2" xfId="1" applyFont="1" applyFill="1" applyBorder="1" applyAlignment="1">
      <alignment horizontal="right" vertical="center"/>
    </xf>
    <xf numFmtId="0" fontId="23" fillId="0" borderId="9" xfId="0" applyFont="1" applyBorder="1" applyAlignment="1">
      <alignment vertical="center" wrapText="1"/>
    </xf>
    <xf numFmtId="44" fontId="24" fillId="0" borderId="2" xfId="1" applyFont="1" applyBorder="1" applyAlignment="1">
      <alignment vertical="center"/>
    </xf>
    <xf numFmtId="0" fontId="23" fillId="0" borderId="2" xfId="0" applyFont="1" applyBorder="1" applyAlignment="1">
      <alignment horizontal="center" vertical="center" wrapText="1"/>
    </xf>
    <xf numFmtId="0" fontId="23" fillId="0" borderId="5" xfId="0" applyFont="1" applyBorder="1" applyAlignment="1">
      <alignment vertical="center" wrapText="1"/>
    </xf>
    <xf numFmtId="0" fontId="25" fillId="0" borderId="0" xfId="0" applyFont="1" applyAlignment="1">
      <alignment horizontal="left" vertical="top" wrapText="1"/>
    </xf>
    <xf numFmtId="0" fontId="25" fillId="0" borderId="0" xfId="0" applyFont="1" applyAlignment="1">
      <alignment vertical="center" wrapText="1"/>
    </xf>
    <xf numFmtId="0" fontId="23" fillId="6" borderId="2" xfId="0" applyFont="1" applyFill="1" applyBorder="1" applyAlignment="1">
      <alignment horizontal="left" vertical="center" wrapText="1"/>
    </xf>
    <xf numFmtId="0" fontId="25" fillId="6" borderId="0" xfId="0" applyFont="1" applyFill="1" applyAlignment="1">
      <alignment vertical="center" wrapText="1"/>
    </xf>
    <xf numFmtId="0" fontId="23" fillId="6" borderId="2" xfId="0" applyFont="1" applyFill="1" applyBorder="1" applyAlignment="1">
      <alignment vertical="center" wrapText="1"/>
    </xf>
    <xf numFmtId="0" fontId="23" fillId="0" borderId="8" xfId="0" applyFont="1" applyBorder="1" applyAlignment="1">
      <alignment vertical="center"/>
    </xf>
    <xf numFmtId="0" fontId="23" fillId="0" borderId="11" xfId="0" applyFont="1" applyBorder="1" applyAlignment="1">
      <alignment horizontal="center" vertical="center"/>
    </xf>
    <xf numFmtId="0" fontId="23" fillId="0" borderId="5" xfId="0" applyFont="1" applyBorder="1" applyAlignment="1">
      <alignment wrapText="1"/>
    </xf>
    <xf numFmtId="0" fontId="26" fillId="6" borderId="3" xfId="0" applyFont="1" applyFill="1" applyBorder="1" applyAlignment="1">
      <alignment vertical="center" wrapText="1"/>
    </xf>
    <xf numFmtId="0" fontId="25" fillId="6" borderId="2" xfId="0" applyFont="1" applyFill="1" applyBorder="1" applyAlignment="1">
      <alignment vertical="center" wrapText="1"/>
    </xf>
    <xf numFmtId="0" fontId="25" fillId="0" borderId="2" xfId="0" applyFont="1" applyBorder="1" applyAlignment="1">
      <alignment vertical="center" wrapText="1"/>
    </xf>
    <xf numFmtId="0" fontId="25" fillId="0" borderId="0" xfId="0" applyFont="1" applyAlignment="1">
      <alignment wrapText="1"/>
    </xf>
    <xf numFmtId="0" fontId="25" fillId="6" borderId="9" xfId="0" applyFont="1" applyFill="1" applyBorder="1" applyAlignment="1">
      <alignment vertical="center" wrapText="1"/>
    </xf>
    <xf numFmtId="0" fontId="25" fillId="0" borderId="9" xfId="0" applyFont="1" applyBorder="1" applyAlignment="1">
      <alignment vertical="center" wrapText="1"/>
    </xf>
    <xf numFmtId="0" fontId="23" fillId="0" borderId="9" xfId="0" applyFont="1" applyBorder="1" applyAlignment="1">
      <alignment vertical="center"/>
    </xf>
    <xf numFmtId="0" fontId="23" fillId="0" borderId="12" xfId="0" applyFont="1" applyBorder="1"/>
    <xf numFmtId="0" fontId="23" fillId="0" borderId="0" xfId="0" applyFont="1" applyAlignment="1">
      <alignment wrapText="1"/>
    </xf>
    <xf numFmtId="0" fontId="23" fillId="0" borderId="0" xfId="0" applyFont="1"/>
    <xf numFmtId="0" fontId="23" fillId="6" borderId="0" xfId="0" applyFont="1" applyFill="1"/>
    <xf numFmtId="0" fontId="23" fillId="0" borderId="0" xfId="0" applyFont="1" applyAlignment="1">
      <alignment horizontal="center" vertical="center"/>
    </xf>
    <xf numFmtId="164" fontId="23" fillId="8" borderId="0" xfId="0" applyNumberFormat="1" applyFont="1" applyFill="1"/>
    <xf numFmtId="0" fontId="23" fillId="0" borderId="0" xfId="0" applyFont="1" applyAlignment="1">
      <alignment horizontal="center"/>
    </xf>
    <xf numFmtId="0" fontId="23" fillId="0" borderId="13" xfId="0" applyFont="1" applyBorder="1"/>
    <xf numFmtId="0" fontId="23" fillId="0" borderId="0" xfId="0" applyFont="1" applyAlignment="1">
      <alignment vertical="center" wrapText="1"/>
    </xf>
    <xf numFmtId="3" fontId="23" fillId="0" borderId="2" xfId="0" applyNumberFormat="1" applyFont="1" applyBorder="1" applyAlignment="1">
      <alignment vertical="center" wrapText="1"/>
    </xf>
    <xf numFmtId="9" fontId="23" fillId="0" borderId="2" xfId="0" applyNumberFormat="1" applyFont="1" applyBorder="1" applyAlignment="1">
      <alignment vertical="center" wrapText="1"/>
    </xf>
    <xf numFmtId="0" fontId="23" fillId="6" borderId="2" xfId="0" applyFont="1" applyFill="1" applyBorder="1" applyAlignment="1">
      <alignment horizontal="center" vertical="center" wrapText="1"/>
    </xf>
    <xf numFmtId="44" fontId="24" fillId="0" borderId="2" xfId="1" applyFont="1" applyFill="1" applyBorder="1" applyAlignment="1">
      <alignment horizontal="right" vertical="center" wrapText="1"/>
    </xf>
    <xf numFmtId="10" fontId="23" fillId="0" borderId="5" xfId="2" applyNumberFormat="1" applyFont="1" applyFill="1" applyBorder="1" applyAlignment="1">
      <alignment horizontal="center" vertical="center" wrapText="1"/>
    </xf>
    <xf numFmtId="10" fontId="23" fillId="0" borderId="2" xfId="2" applyNumberFormat="1" applyFont="1" applyFill="1" applyBorder="1" applyAlignment="1">
      <alignment horizontal="center" vertical="center" wrapText="1"/>
    </xf>
    <xf numFmtId="10" fontId="23" fillId="0" borderId="2" xfId="0" applyNumberFormat="1" applyFont="1" applyBorder="1" applyAlignment="1">
      <alignment horizontal="center" vertical="center" wrapText="1"/>
    </xf>
    <xf numFmtId="44" fontId="23" fillId="0" borderId="2" xfId="1" applyFont="1" applyFill="1" applyBorder="1" applyAlignment="1">
      <alignment vertical="center" wrapText="1"/>
    </xf>
    <xf numFmtId="164" fontId="23" fillId="0" borderId="2" xfId="0" applyNumberFormat="1" applyFont="1" applyBorder="1" applyAlignment="1">
      <alignment vertical="center" wrapText="1"/>
    </xf>
    <xf numFmtId="44" fontId="24" fillId="0" borderId="2" xfId="1" applyFont="1" applyBorder="1" applyAlignment="1">
      <alignment horizontal="right" vertical="center" wrapText="1"/>
    </xf>
    <xf numFmtId="0" fontId="23" fillId="0" borderId="8" xfId="0" applyFont="1" applyBorder="1" applyAlignment="1">
      <alignment vertical="center" wrapText="1"/>
    </xf>
    <xf numFmtId="0" fontId="26" fillId="0" borderId="2" xfId="0" applyFont="1" applyBorder="1" applyAlignment="1">
      <alignment horizontal="center" vertical="center" wrapText="1"/>
    </xf>
    <xf numFmtId="0" fontId="25" fillId="0" borderId="0" xfId="0" applyFont="1"/>
    <xf numFmtId="0" fontId="25" fillId="9" borderId="0" xfId="0" applyFont="1" applyFill="1"/>
    <xf numFmtId="4" fontId="25" fillId="0" borderId="0" xfId="0" applyNumberFormat="1" applyFont="1"/>
    <xf numFmtId="0" fontId="23" fillId="10" borderId="12" xfId="0" applyFont="1" applyFill="1" applyBorder="1" applyAlignment="1">
      <alignment vertical="center"/>
    </xf>
    <xf numFmtId="0" fontId="26" fillId="10" borderId="2" xfId="0" applyFont="1" applyFill="1" applyBorder="1" applyAlignment="1">
      <alignment horizontal="left" vertical="center" wrapText="1"/>
    </xf>
    <xf numFmtId="0" fontId="23" fillId="10" borderId="2" xfId="0" applyFont="1" applyFill="1" applyBorder="1" applyAlignment="1">
      <alignment vertical="center" wrapText="1"/>
    </xf>
    <xf numFmtId="0" fontId="23" fillId="10" borderId="2" xfId="0" applyFont="1" applyFill="1" applyBorder="1" applyAlignment="1">
      <alignment vertical="center"/>
    </xf>
    <xf numFmtId="9" fontId="23" fillId="10" borderId="2" xfId="0" applyNumberFormat="1" applyFont="1" applyFill="1" applyBorder="1" applyAlignment="1">
      <alignment vertical="center"/>
    </xf>
    <xf numFmtId="0" fontId="23" fillId="10" borderId="2" xfId="0" applyFont="1" applyFill="1" applyBorder="1" applyAlignment="1">
      <alignment horizontal="center" vertical="center"/>
    </xf>
    <xf numFmtId="44" fontId="24" fillId="10" borderId="2" xfId="1" applyFont="1" applyFill="1" applyBorder="1" applyAlignment="1">
      <alignment horizontal="right" vertical="center"/>
    </xf>
    <xf numFmtId="10" fontId="23" fillId="10" borderId="5" xfId="2" applyNumberFormat="1" applyFont="1" applyFill="1" applyBorder="1" applyAlignment="1">
      <alignment horizontal="center" vertical="center"/>
    </xf>
    <xf numFmtId="10" fontId="23" fillId="10" borderId="2" xfId="2" applyNumberFormat="1" applyFont="1" applyFill="1" applyBorder="1" applyAlignment="1">
      <alignment horizontal="center" vertical="center"/>
    </xf>
    <xf numFmtId="10" fontId="23" fillId="10" borderId="2" xfId="0" applyNumberFormat="1" applyFont="1" applyFill="1" applyBorder="1" applyAlignment="1">
      <alignment horizontal="center" vertical="center"/>
    </xf>
    <xf numFmtId="44" fontId="23" fillId="10" borderId="2" xfId="1" applyFont="1" applyFill="1" applyBorder="1" applyAlignment="1">
      <alignment vertical="center"/>
    </xf>
    <xf numFmtId="164" fontId="23" fillId="0" borderId="17" xfId="0" applyNumberFormat="1" applyFont="1" applyBorder="1" applyAlignment="1">
      <alignment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wrapText="1"/>
    </xf>
    <xf numFmtId="9" fontId="23" fillId="0" borderId="2" xfId="0" applyNumberFormat="1" applyFont="1" applyBorder="1" applyAlignment="1">
      <alignment horizontal="center" vertical="center"/>
    </xf>
    <xf numFmtId="2" fontId="24" fillId="0" borderId="2" xfId="1" applyNumberFormat="1" applyFont="1" applyBorder="1" applyAlignment="1">
      <alignment horizontal="center" vertical="center"/>
    </xf>
    <xf numFmtId="44" fontId="24" fillId="0" borderId="2" xfId="1" applyFont="1" applyBorder="1" applyAlignment="1">
      <alignment horizontal="center" vertical="center"/>
    </xf>
    <xf numFmtId="44" fontId="23" fillId="0" borderId="2" xfId="1" applyFont="1" applyFill="1" applyBorder="1" applyAlignment="1">
      <alignment horizontal="center" vertical="center"/>
    </xf>
    <xf numFmtId="164" fontId="23" fillId="0" borderId="2" xfId="0" applyNumberFormat="1" applyFont="1" applyBorder="1" applyAlignment="1">
      <alignment horizontal="center" vertical="center"/>
    </xf>
    <xf numFmtId="2" fontId="24" fillId="0" borderId="2" xfId="1" applyNumberFormat="1" applyFont="1" applyFill="1" applyBorder="1" applyAlignment="1">
      <alignment horizontal="center" vertical="center"/>
    </xf>
    <xf numFmtId="0" fontId="23" fillId="0" borderId="0" xfId="0" applyFont="1" applyAlignment="1">
      <alignment horizontal="center" vertical="center" wrapText="1"/>
    </xf>
    <xf numFmtId="0" fontId="21" fillId="0" borderId="0" xfId="0" applyFont="1" applyAlignment="1">
      <alignment vertical="center"/>
    </xf>
    <xf numFmtId="0" fontId="21" fillId="0" borderId="10" xfId="0" applyFont="1" applyBorder="1" applyAlignment="1">
      <alignment vertical="center"/>
    </xf>
    <xf numFmtId="44" fontId="33" fillId="0" borderId="2" xfId="1" applyFont="1" applyFill="1" applyBorder="1" applyAlignment="1">
      <alignment vertical="center"/>
    </xf>
    <xf numFmtId="0" fontId="23" fillId="0" borderId="2" xfId="0" applyFont="1" applyBorder="1" applyAlignment="1">
      <alignment horizontal="left" vertical="center" wrapText="1"/>
    </xf>
    <xf numFmtId="0" fontId="33" fillId="7" borderId="2" xfId="0" applyFont="1" applyFill="1" applyBorder="1" applyAlignment="1">
      <alignment vertical="center" wrapText="1"/>
    </xf>
    <xf numFmtId="0" fontId="34" fillId="7" borderId="2" xfId="0" applyFont="1" applyFill="1" applyBorder="1" applyAlignment="1">
      <alignment vertical="center" wrapText="1"/>
    </xf>
    <xf numFmtId="0" fontId="26" fillId="6" borderId="2" xfId="0" applyFont="1" applyFill="1" applyBorder="1" applyAlignment="1">
      <alignment horizontal="left" vertical="center" wrapText="1"/>
    </xf>
    <xf numFmtId="0" fontId="23" fillId="6" borderId="2" xfId="0" applyFont="1" applyFill="1" applyBorder="1" applyAlignment="1">
      <alignment vertical="center"/>
    </xf>
    <xf numFmtId="9" fontId="23" fillId="6" borderId="2" xfId="0" applyNumberFormat="1" applyFont="1" applyFill="1" applyBorder="1" applyAlignment="1">
      <alignment vertical="center"/>
    </xf>
    <xf numFmtId="0" fontId="23" fillId="6" borderId="2" xfId="0" applyFont="1" applyFill="1" applyBorder="1" applyAlignment="1">
      <alignment horizontal="center" vertical="center"/>
    </xf>
    <xf numFmtId="10" fontId="23" fillId="6" borderId="5" xfId="2" applyNumberFormat="1" applyFont="1" applyFill="1" applyBorder="1" applyAlignment="1">
      <alignment horizontal="center" vertical="center"/>
    </xf>
    <xf numFmtId="10" fontId="23" fillId="6" borderId="2" xfId="2" applyNumberFormat="1" applyFont="1" applyFill="1" applyBorder="1" applyAlignment="1">
      <alignment horizontal="center" vertical="center"/>
    </xf>
    <xf numFmtId="10" fontId="23" fillId="6" borderId="2" xfId="0" applyNumberFormat="1" applyFont="1" applyFill="1" applyBorder="1" applyAlignment="1">
      <alignment horizontal="center" vertical="center"/>
    </xf>
    <xf numFmtId="44" fontId="23" fillId="6" borderId="2" xfId="1" applyFont="1" applyFill="1" applyBorder="1" applyAlignment="1">
      <alignment vertical="center"/>
    </xf>
    <xf numFmtId="0" fontId="23" fillId="6" borderId="9"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26" fillId="6" borderId="2" xfId="0" applyFont="1" applyFill="1" applyBorder="1" applyAlignment="1">
      <alignment vertical="center" wrapText="1"/>
    </xf>
    <xf numFmtId="0" fontId="23" fillId="6" borderId="17" xfId="0" applyFont="1" applyFill="1" applyBorder="1" applyAlignment="1">
      <alignment vertical="center" wrapText="1"/>
    </xf>
    <xf numFmtId="0" fontId="23" fillId="6" borderId="17" xfId="0" applyFont="1" applyFill="1" applyBorder="1" applyAlignment="1">
      <alignment vertical="center"/>
    </xf>
    <xf numFmtId="0" fontId="26" fillId="6" borderId="17" xfId="0" applyFont="1" applyFill="1" applyBorder="1" applyAlignment="1">
      <alignment vertical="center" wrapText="1"/>
    </xf>
    <xf numFmtId="9" fontId="23" fillId="6" borderId="17" xfId="0" applyNumberFormat="1" applyFont="1" applyFill="1" applyBorder="1" applyAlignment="1">
      <alignment vertical="center"/>
    </xf>
    <xf numFmtId="0" fontId="23" fillId="6" borderId="17" xfId="0" applyFont="1" applyFill="1" applyBorder="1" applyAlignment="1">
      <alignment horizontal="center" vertical="center"/>
    </xf>
    <xf numFmtId="10" fontId="23" fillId="6" borderId="18" xfId="2" applyNumberFormat="1" applyFont="1" applyFill="1" applyBorder="1" applyAlignment="1">
      <alignment horizontal="center" vertical="center"/>
    </xf>
    <xf numFmtId="10" fontId="23" fillId="6" borderId="17" xfId="2" applyNumberFormat="1" applyFont="1" applyFill="1" applyBorder="1" applyAlignment="1">
      <alignment horizontal="center" vertical="center"/>
    </xf>
    <xf numFmtId="10" fontId="23" fillId="6" borderId="17" xfId="0" applyNumberFormat="1" applyFont="1" applyFill="1" applyBorder="1" applyAlignment="1">
      <alignment horizontal="center" vertical="center"/>
    </xf>
    <xf numFmtId="44" fontId="23" fillId="6" borderId="17" xfId="1" applyFont="1" applyFill="1" applyBorder="1" applyAlignment="1">
      <alignment vertical="center"/>
    </xf>
    <xf numFmtId="0" fontId="23" fillId="6" borderId="21" xfId="0" applyFont="1" applyFill="1" applyBorder="1" applyAlignment="1">
      <alignment horizontal="center" vertical="center" wrapText="1"/>
    </xf>
    <xf numFmtId="0" fontId="23" fillId="6" borderId="0" xfId="0" applyFont="1" applyFill="1" applyAlignment="1">
      <alignment horizontal="center" vertical="center" wrapText="1"/>
    </xf>
    <xf numFmtId="9" fontId="23" fillId="6" borderId="2" xfId="0" applyNumberFormat="1" applyFont="1" applyFill="1" applyBorder="1" applyAlignment="1">
      <alignment horizontal="center" vertical="center"/>
    </xf>
    <xf numFmtId="2" fontId="24" fillId="6" borderId="2" xfId="1" applyNumberFormat="1" applyFont="1" applyFill="1" applyBorder="1" applyAlignment="1">
      <alignment horizontal="center" vertical="center"/>
    </xf>
    <xf numFmtId="44" fontId="23" fillId="6" borderId="2" xfId="1" applyFont="1" applyFill="1" applyBorder="1" applyAlignment="1">
      <alignment horizontal="center" vertical="center"/>
    </xf>
    <xf numFmtId="164" fontId="23" fillId="6" borderId="2" xfId="0" applyNumberFormat="1" applyFont="1" applyFill="1" applyBorder="1" applyAlignment="1">
      <alignment horizontal="center" vertical="center"/>
    </xf>
    <xf numFmtId="0" fontId="24" fillId="6" borderId="2" xfId="0" applyFont="1" applyFill="1" applyBorder="1" applyAlignment="1">
      <alignment horizontal="center" vertical="center" wrapText="1"/>
    </xf>
    <xf numFmtId="0" fontId="23" fillId="6" borderId="5" xfId="0" applyFont="1" applyFill="1" applyBorder="1" applyAlignment="1">
      <alignment horizontal="center" vertical="center"/>
    </xf>
    <xf numFmtId="0" fontId="23" fillId="6" borderId="12" xfId="0" applyFont="1" applyFill="1" applyBorder="1" applyAlignment="1">
      <alignment vertical="center"/>
    </xf>
    <xf numFmtId="0" fontId="23" fillId="6" borderId="16" xfId="0" applyFont="1" applyFill="1" applyBorder="1" applyAlignment="1">
      <alignment vertical="center"/>
    </xf>
    <xf numFmtId="0" fontId="23" fillId="0" borderId="2" xfId="0" applyFont="1" applyBorder="1" applyAlignment="1">
      <alignment vertical="top" wrapText="1"/>
    </xf>
    <xf numFmtId="0" fontId="34" fillId="0" borderId="0" xfId="0" applyFont="1"/>
    <xf numFmtId="4" fontId="34" fillId="0" borderId="0" xfId="0" applyNumberFormat="1" applyFont="1"/>
    <xf numFmtId="0" fontId="21" fillId="0" borderId="2" xfId="0" applyFont="1" applyBorder="1" applyAlignment="1">
      <alignment horizontal="center" vertical="center" wrapText="1"/>
    </xf>
    <xf numFmtId="164" fontId="21" fillId="0" borderId="2" xfId="0" applyNumberFormat="1" applyFont="1" applyBorder="1" applyAlignment="1">
      <alignment horizontal="center" vertical="center"/>
    </xf>
    <xf numFmtId="164" fontId="21" fillId="0" borderId="2" xfId="4" applyFont="1" applyFill="1" applyBorder="1" applyAlignment="1">
      <alignment horizontal="center" vertical="center"/>
    </xf>
    <xf numFmtId="0" fontId="0" fillId="0" borderId="4" xfId="0" applyBorder="1"/>
    <xf numFmtId="0" fontId="0" fillId="0" borderId="4" xfId="0" applyBorder="1" applyAlignment="1">
      <alignment wrapText="1"/>
    </xf>
    <xf numFmtId="0" fontId="0" fillId="0" borderId="4" xfId="0" applyBorder="1" applyAlignment="1">
      <alignment horizontal="center"/>
    </xf>
    <xf numFmtId="0" fontId="0" fillId="8" borderId="2" xfId="0" applyFill="1" applyBorder="1"/>
    <xf numFmtId="8" fontId="0" fillId="0" borderId="2" xfId="0" applyNumberFormat="1" applyBorder="1"/>
    <xf numFmtId="0" fontId="0" fillId="0" borderId="5" xfId="0" applyBorder="1"/>
    <xf numFmtId="0" fontId="39" fillId="6" borderId="8" xfId="5" applyFont="1" applyFill="1" applyBorder="1" applyAlignment="1">
      <alignment horizontal="left" vertical="center" wrapText="1"/>
    </xf>
    <xf numFmtId="0" fontId="21" fillId="6" borderId="2" xfId="0" applyFont="1" applyFill="1" applyBorder="1" applyAlignment="1">
      <alignment horizontal="center" vertical="center" wrapText="1"/>
    </xf>
    <xf numFmtId="164" fontId="22" fillId="0" borderId="2" xfId="4" applyFont="1" applyBorder="1" applyAlignment="1">
      <alignment horizontal="right" vertical="center"/>
    </xf>
    <xf numFmtId="164" fontId="21" fillId="0" borderId="2" xfId="4" applyFont="1" applyFill="1" applyBorder="1" applyAlignment="1">
      <alignment vertical="center"/>
    </xf>
    <xf numFmtId="0" fontId="39" fillId="6" borderId="2" xfId="5" applyFont="1" applyFill="1" applyBorder="1" applyAlignment="1">
      <alignment horizontal="center" vertical="center" wrapText="1"/>
    </xf>
    <xf numFmtId="0" fontId="40" fillId="6" borderId="2" xfId="5" applyFont="1" applyFill="1" applyBorder="1" applyAlignment="1">
      <alignment horizontal="center" vertical="center" wrapText="1"/>
    </xf>
    <xf numFmtId="0" fontId="39" fillId="6" borderId="2" xfId="5" applyFont="1" applyFill="1" applyBorder="1" applyAlignment="1">
      <alignment horizontal="left" vertical="center" wrapText="1"/>
    </xf>
    <xf numFmtId="164" fontId="41" fillId="0" borderId="2" xfId="4" applyFont="1" applyBorder="1" applyAlignment="1">
      <alignment horizontal="right" vertical="center"/>
    </xf>
    <xf numFmtId="0" fontId="21" fillId="0" borderId="8" xfId="0" applyFont="1" applyBorder="1" applyAlignment="1">
      <alignment horizontal="center" vertical="center" wrapText="1"/>
    </xf>
    <xf numFmtId="0" fontId="21" fillId="0" borderId="8" xfId="0" applyFont="1" applyBorder="1" applyAlignment="1">
      <alignment horizontal="center" vertical="center"/>
    </xf>
    <xf numFmtId="0" fontId="39" fillId="6" borderId="8" xfId="5"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9" xfId="0" applyFont="1" applyBorder="1" applyAlignment="1">
      <alignment horizontal="center" vertical="center"/>
    </xf>
    <xf numFmtId="0" fontId="39" fillId="6" borderId="9" xfId="5" applyFont="1" applyFill="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23" fillId="0" borderId="2" xfId="0" applyFont="1" applyBorder="1" applyAlignment="1">
      <alignment horizontal="center"/>
    </xf>
    <xf numFmtId="164" fontId="23" fillId="0" borderId="2" xfId="4" applyFont="1" applyFill="1" applyBorder="1" applyAlignment="1">
      <alignment vertical="center"/>
    </xf>
    <xf numFmtId="0" fontId="43" fillId="6" borderId="2" xfId="0" applyFont="1" applyFill="1" applyBorder="1" applyAlignment="1">
      <alignment horizontal="left" vertical="center" wrapText="1"/>
    </xf>
    <xf numFmtId="0" fontId="21" fillId="6" borderId="2"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21" fillId="6" borderId="5" xfId="0" applyFont="1" applyFill="1" applyBorder="1" applyAlignment="1">
      <alignment horizontal="left" vertical="center" wrapText="1"/>
    </xf>
    <xf numFmtId="9" fontId="21" fillId="6" borderId="2" xfId="0" applyNumberFormat="1" applyFont="1" applyFill="1" applyBorder="1" applyAlignment="1">
      <alignment horizontal="left" vertical="center" wrapText="1"/>
    </xf>
    <xf numFmtId="0" fontId="21" fillId="6" borderId="8" xfId="0" applyFont="1" applyFill="1" applyBorder="1" applyAlignment="1">
      <alignment horizontal="left" vertical="center" wrapText="1"/>
    </xf>
    <xf numFmtId="0" fontId="43" fillId="6" borderId="8" xfId="0" applyFont="1" applyFill="1" applyBorder="1" applyAlignment="1">
      <alignment horizontal="left" vertical="center" wrapText="1"/>
    </xf>
    <xf numFmtId="0" fontId="21" fillId="6" borderId="26" xfId="0" applyFont="1" applyFill="1" applyBorder="1" applyAlignment="1">
      <alignment horizontal="left" vertical="center" wrapText="1"/>
    </xf>
    <xf numFmtId="0" fontId="21" fillId="6" borderId="6" xfId="0" applyFont="1" applyFill="1" applyBorder="1" applyAlignment="1">
      <alignment horizontal="left" vertical="center" wrapText="1"/>
    </xf>
    <xf numFmtId="9" fontId="21" fillId="6" borderId="8" xfId="0" applyNumberFormat="1" applyFont="1" applyFill="1" applyBorder="1" applyAlignment="1">
      <alignment horizontal="left" vertical="center" wrapText="1"/>
    </xf>
    <xf numFmtId="10" fontId="21" fillId="0" borderId="6" xfId="2" applyNumberFormat="1" applyFont="1" applyFill="1" applyBorder="1" applyAlignment="1">
      <alignment horizontal="center" vertical="center"/>
    </xf>
    <xf numFmtId="10" fontId="21" fillId="0" borderId="8" xfId="2" applyNumberFormat="1" applyFont="1" applyFill="1" applyBorder="1" applyAlignment="1">
      <alignment horizontal="center" vertical="center"/>
    </xf>
    <xf numFmtId="10" fontId="21" fillId="0" borderId="8" xfId="0" applyNumberFormat="1" applyFont="1" applyBorder="1" applyAlignment="1">
      <alignment horizontal="center" vertical="center"/>
    </xf>
    <xf numFmtId="164" fontId="21" fillId="0" borderId="8" xfId="0" applyNumberFormat="1" applyFont="1" applyBorder="1" applyAlignment="1">
      <alignment vertical="center"/>
    </xf>
    <xf numFmtId="0" fontId="23" fillId="6" borderId="0" xfId="0" applyFont="1" applyFill="1" applyAlignment="1">
      <alignment vertical="center"/>
    </xf>
    <xf numFmtId="0" fontId="23" fillId="6" borderId="0" xfId="0" applyFont="1" applyFill="1" applyAlignment="1">
      <alignment vertical="center" wrapText="1"/>
    </xf>
    <xf numFmtId="0" fontId="26" fillId="6" borderId="0" xfId="0" applyFont="1" applyFill="1" applyAlignment="1">
      <alignment vertical="center" wrapText="1"/>
    </xf>
    <xf numFmtId="0" fontId="26" fillId="6" borderId="0" xfId="0" applyFont="1" applyFill="1" applyAlignment="1">
      <alignment horizontal="left" vertical="center" wrapText="1"/>
    </xf>
    <xf numFmtId="9" fontId="23" fillId="6" borderId="0" xfId="0" applyNumberFormat="1" applyFont="1" applyFill="1" applyAlignment="1">
      <alignment vertical="center"/>
    </xf>
    <xf numFmtId="0" fontId="23" fillId="6" borderId="0" xfId="0" applyFont="1" applyFill="1" applyAlignment="1">
      <alignment horizontal="center" vertical="center"/>
    </xf>
    <xf numFmtId="10" fontId="23" fillId="6" borderId="0" xfId="2" applyNumberFormat="1" applyFont="1" applyFill="1" applyBorder="1" applyAlignment="1">
      <alignment horizontal="center" vertical="center"/>
    </xf>
    <xf numFmtId="10" fontId="23" fillId="6" borderId="0" xfId="0" applyNumberFormat="1" applyFont="1" applyFill="1" applyAlignment="1">
      <alignment horizontal="center" vertical="center"/>
    </xf>
    <xf numFmtId="44" fontId="23" fillId="6" borderId="0" xfId="1" applyFont="1" applyFill="1" applyBorder="1" applyAlignment="1">
      <alignment vertical="center"/>
    </xf>
    <xf numFmtId="164" fontId="23" fillId="0" borderId="0" xfId="0" applyNumberFormat="1" applyFont="1" applyAlignment="1">
      <alignment vertical="center"/>
    </xf>
    <xf numFmtId="0" fontId="26" fillId="0" borderId="0" xfId="0" applyFont="1" applyAlignment="1">
      <alignment horizontal="center" vertical="center" wrapText="1"/>
    </xf>
    <xf numFmtId="9" fontId="23" fillId="0" borderId="0" xfId="0" applyNumberFormat="1" applyFont="1" applyAlignment="1">
      <alignment horizontal="center" vertical="center"/>
    </xf>
    <xf numFmtId="44" fontId="23" fillId="0" borderId="0" xfId="1" applyFont="1" applyFill="1" applyBorder="1" applyAlignment="1">
      <alignment horizontal="center" vertical="center"/>
    </xf>
    <xf numFmtId="10" fontId="23" fillId="0" borderId="0" xfId="2" applyNumberFormat="1" applyFont="1" applyFill="1" applyBorder="1" applyAlignment="1">
      <alignment horizontal="center" vertical="center"/>
    </xf>
    <xf numFmtId="10" fontId="23" fillId="0" borderId="0" xfId="0" applyNumberFormat="1" applyFont="1" applyAlignment="1">
      <alignment horizontal="center" vertical="center"/>
    </xf>
    <xf numFmtId="164" fontId="23" fillId="0" borderId="0" xfId="0" applyNumberFormat="1" applyFont="1" applyAlignment="1">
      <alignment horizontal="center" vertical="center"/>
    </xf>
    <xf numFmtId="0" fontId="43" fillId="6" borderId="26" xfId="0" applyFont="1" applyFill="1" applyBorder="1" applyAlignment="1">
      <alignment horizontal="left" vertical="center" wrapText="1"/>
    </xf>
    <xf numFmtId="0" fontId="43" fillId="6" borderId="22" xfId="0" applyFont="1" applyFill="1" applyBorder="1" applyAlignment="1">
      <alignment horizontal="left" vertical="center" wrapText="1"/>
    </xf>
    <xf numFmtId="0" fontId="21" fillId="6" borderId="22" xfId="0" applyFont="1" applyFill="1" applyBorder="1" applyAlignment="1">
      <alignment horizontal="left" vertical="center" wrapText="1"/>
    </xf>
    <xf numFmtId="9" fontId="21" fillId="6" borderId="22" xfId="0" applyNumberFormat="1" applyFont="1" applyFill="1" applyBorder="1" applyAlignment="1">
      <alignment horizontal="left" vertical="center" wrapText="1"/>
    </xf>
    <xf numFmtId="10" fontId="21" fillId="0" borderId="22" xfId="2" applyNumberFormat="1" applyFont="1" applyFill="1" applyBorder="1" applyAlignment="1">
      <alignment horizontal="center" vertical="center"/>
    </xf>
    <xf numFmtId="10" fontId="21" fillId="0" borderId="22" xfId="0" applyNumberFormat="1" applyFont="1" applyBorder="1" applyAlignment="1">
      <alignment horizontal="center" vertical="center"/>
    </xf>
    <xf numFmtId="164" fontId="21" fillId="0" borderId="22" xfId="0" applyNumberFormat="1" applyFont="1" applyBorder="1" applyAlignment="1">
      <alignment vertical="center"/>
    </xf>
    <xf numFmtId="0" fontId="17" fillId="0" borderId="9" xfId="0" applyFont="1" applyBorder="1" applyAlignment="1">
      <alignment vertical="center" wrapText="1"/>
    </xf>
    <xf numFmtId="0" fontId="17" fillId="0" borderId="9" xfId="0" applyFont="1" applyBorder="1" applyAlignment="1">
      <alignment vertical="center"/>
    </xf>
    <xf numFmtId="0" fontId="33" fillId="7" borderId="9" xfId="0" applyFont="1" applyFill="1" applyBorder="1" applyAlignment="1">
      <alignment vertical="center" wrapText="1"/>
    </xf>
    <xf numFmtId="9" fontId="17" fillId="0" borderId="9" xfId="0" applyNumberFormat="1" applyFont="1" applyBorder="1" applyAlignment="1">
      <alignment vertical="center"/>
    </xf>
    <xf numFmtId="0" fontId="17" fillId="0" borderId="9" xfId="0" applyFont="1" applyBorder="1" applyAlignment="1">
      <alignment horizontal="center" vertical="center"/>
    </xf>
    <xf numFmtId="44" fontId="18" fillId="0" borderId="9" xfId="1" applyFont="1" applyFill="1" applyBorder="1" applyAlignment="1">
      <alignment horizontal="right" vertical="center"/>
    </xf>
    <xf numFmtId="10" fontId="17" fillId="0" borderId="7" xfId="2" applyNumberFormat="1" applyFont="1" applyFill="1" applyBorder="1" applyAlignment="1">
      <alignment horizontal="center" vertical="center"/>
    </xf>
    <xf numFmtId="10" fontId="17" fillId="0" borderId="9" xfId="2" applyNumberFormat="1" applyFont="1" applyFill="1" applyBorder="1" applyAlignment="1">
      <alignment horizontal="center" vertical="center"/>
    </xf>
    <xf numFmtId="10" fontId="17" fillId="0" borderId="9" xfId="0" applyNumberFormat="1" applyFont="1" applyBorder="1" applyAlignment="1">
      <alignment horizontal="center" vertical="center"/>
    </xf>
    <xf numFmtId="44" fontId="17" fillId="0" borderId="9" xfId="1" applyFont="1" applyFill="1" applyBorder="1" applyAlignment="1">
      <alignment vertical="center"/>
    </xf>
    <xf numFmtId="164" fontId="17" fillId="0" borderId="9" xfId="0" applyNumberFormat="1" applyFont="1" applyBorder="1" applyAlignment="1">
      <alignment vertical="center"/>
    </xf>
    <xf numFmtId="0" fontId="28" fillId="0" borderId="0" xfId="0" applyFont="1"/>
    <xf numFmtId="0" fontId="25" fillId="0" borderId="2" xfId="0" applyFont="1" applyBorder="1" applyAlignment="1">
      <alignment vertical="top" wrapText="1"/>
    </xf>
    <xf numFmtId="0" fontId="25" fillId="0" borderId="2" xfId="0" applyFont="1" applyBorder="1" applyAlignment="1">
      <alignment vertical="center"/>
    </xf>
    <xf numFmtId="0" fontId="23" fillId="0" borderId="2" xfId="0" applyFont="1" applyBorder="1"/>
    <xf numFmtId="0" fontId="23" fillId="0" borderId="2" xfId="0" applyFont="1" applyBorder="1" applyAlignment="1">
      <alignment wrapText="1"/>
    </xf>
    <xf numFmtId="0" fontId="23" fillId="6" borderId="2" xfId="0" applyFont="1" applyFill="1" applyBorder="1"/>
    <xf numFmtId="164" fontId="23" fillId="8" borderId="2" xfId="0" applyNumberFormat="1" applyFont="1" applyFill="1" applyBorder="1"/>
    <xf numFmtId="0" fontId="23" fillId="0" borderId="12" xfId="0" applyFont="1" applyBorder="1" applyAlignment="1">
      <alignment vertical="center"/>
    </xf>
    <xf numFmtId="0" fontId="23" fillId="0" borderId="8" xfId="0" applyFont="1" applyBorder="1" applyAlignment="1">
      <alignment horizontal="center" vertical="center"/>
    </xf>
    <xf numFmtId="0" fontId="26" fillId="0" borderId="2" xfId="0" applyFont="1" applyBorder="1" applyAlignment="1">
      <alignment horizontal="left" vertical="center" wrapText="1"/>
    </xf>
    <xf numFmtId="164" fontId="24" fillId="0" borderId="2" xfId="4" applyFont="1" applyFill="1" applyBorder="1" applyAlignment="1">
      <alignment horizontal="right" vertical="center"/>
    </xf>
    <xf numFmtId="0" fontId="23" fillId="0" borderId="15" xfId="0" applyFont="1" applyBorder="1" applyAlignment="1">
      <alignment vertical="center"/>
    </xf>
    <xf numFmtId="9" fontId="23" fillId="0" borderId="8" xfId="0" applyNumberFormat="1" applyFont="1" applyBorder="1" applyAlignment="1">
      <alignment vertical="center"/>
    </xf>
    <xf numFmtId="9" fontId="23" fillId="0" borderId="8" xfId="0" applyNumberFormat="1" applyFont="1" applyBorder="1" applyAlignment="1">
      <alignment horizontal="center" vertical="center"/>
    </xf>
    <xf numFmtId="0" fontId="23" fillId="0" borderId="8" xfId="0" applyFont="1" applyBorder="1"/>
    <xf numFmtId="0" fontId="23" fillId="0" borderId="27" xfId="0" applyFont="1" applyBorder="1"/>
    <xf numFmtId="166" fontId="22" fillId="0" borderId="2" xfId="4" applyNumberFormat="1" applyFont="1" applyBorder="1" applyAlignment="1">
      <alignment horizontal="right" vertical="center"/>
    </xf>
    <xf numFmtId="0" fontId="23" fillId="0" borderId="3" xfId="0" applyFont="1" applyBorder="1"/>
    <xf numFmtId="0" fontId="23" fillId="0" borderId="4" xfId="0" applyFont="1" applyBorder="1" applyAlignment="1">
      <alignment wrapText="1"/>
    </xf>
    <xf numFmtId="0" fontId="23" fillId="0" borderId="4" xfId="0" applyFont="1" applyBorder="1"/>
    <xf numFmtId="0" fontId="23" fillId="6" borderId="4" xfId="0" applyFont="1" applyFill="1" applyBorder="1"/>
    <xf numFmtId="0" fontId="23" fillId="0" borderId="4" xfId="0" applyFont="1" applyBorder="1" applyAlignment="1">
      <alignment horizontal="center" vertical="center"/>
    </xf>
    <xf numFmtId="0" fontId="23" fillId="0" borderId="4" xfId="0" applyFont="1" applyBorder="1" applyAlignment="1">
      <alignment horizontal="center"/>
    </xf>
    <xf numFmtId="0" fontId="23" fillId="0" borderId="5" xfId="0" applyFont="1" applyBorder="1"/>
    <xf numFmtId="167" fontId="22" fillId="0" borderId="2" xfId="1" applyNumberFormat="1" applyFont="1" applyBorder="1" applyAlignment="1">
      <alignment horizontal="right" vertical="center"/>
    </xf>
    <xf numFmtId="0" fontId="48" fillId="0" borderId="12" xfId="0" applyFont="1" applyBorder="1"/>
    <xf numFmtId="0" fontId="48" fillId="0" borderId="0" xfId="0" applyFont="1" applyAlignment="1">
      <alignment wrapText="1"/>
    </xf>
    <xf numFmtId="0" fontId="48" fillId="0" borderId="0" xfId="0" applyFont="1"/>
    <xf numFmtId="0" fontId="48" fillId="0" borderId="0" xfId="0" applyFont="1" applyAlignment="1">
      <alignment horizontal="center" vertical="center"/>
    </xf>
    <xf numFmtId="164" fontId="45" fillId="8" borderId="0" xfId="0" applyNumberFormat="1" applyFont="1" applyFill="1"/>
    <xf numFmtId="0" fontId="48" fillId="0" borderId="0" xfId="0" applyFont="1" applyAlignment="1">
      <alignment horizontal="center"/>
    </xf>
    <xf numFmtId="0" fontId="48" fillId="0" borderId="13" xfId="0" applyFont="1" applyBorder="1"/>
    <xf numFmtId="164" fontId="23" fillId="6" borderId="4" xfId="0" applyNumberFormat="1" applyFont="1" applyFill="1" applyBorder="1"/>
    <xf numFmtId="0" fontId="23" fillId="14" borderId="2" xfId="0" applyFont="1" applyFill="1" applyBorder="1" applyAlignment="1">
      <alignment vertical="center" wrapText="1"/>
    </xf>
    <xf numFmtId="0" fontId="0" fillId="0" borderId="0" xfId="0" applyAlignment="1">
      <alignment wrapText="1"/>
    </xf>
    <xf numFmtId="0" fontId="0" fillId="0" borderId="2" xfId="0" applyBorder="1"/>
    <xf numFmtId="0" fontId="52" fillId="2" borderId="2" xfId="0" applyFont="1" applyFill="1" applyBorder="1" applyAlignment="1">
      <alignment vertical="center" wrapText="1"/>
    </xf>
    <xf numFmtId="0" fontId="0" fillId="0" borderId="0" xfId="0" applyAlignment="1">
      <alignment vertical="center"/>
    </xf>
    <xf numFmtId="0" fontId="51" fillId="0" borderId="0" xfId="0" applyFont="1"/>
    <xf numFmtId="14" fontId="51" fillId="14" borderId="2" xfId="0" applyNumberFormat="1" applyFont="1" applyFill="1" applyBorder="1" applyAlignment="1">
      <alignment vertical="center"/>
    </xf>
    <xf numFmtId="0" fontId="51" fillId="14" borderId="2" xfId="0" applyFont="1" applyFill="1" applyBorder="1" applyAlignment="1">
      <alignment vertical="center"/>
    </xf>
    <xf numFmtId="0" fontId="26" fillId="14" borderId="2" xfId="0" applyFont="1" applyFill="1" applyBorder="1" applyAlignment="1">
      <alignment horizontal="left" vertical="center" wrapText="1"/>
    </xf>
    <xf numFmtId="44" fontId="24" fillId="14" borderId="2" xfId="1" applyFont="1" applyFill="1" applyBorder="1" applyAlignment="1">
      <alignment horizontal="right" vertical="center"/>
    </xf>
    <xf numFmtId="0" fontId="0" fillId="14" borderId="2" xfId="0" applyFill="1" applyBorder="1"/>
    <xf numFmtId="14" fontId="0" fillId="14" borderId="2" xfId="0" applyNumberFormat="1" applyFill="1" applyBorder="1"/>
    <xf numFmtId="44" fontId="23" fillId="14" borderId="2" xfId="1" applyFont="1" applyFill="1" applyBorder="1" applyAlignment="1">
      <alignment vertical="center"/>
    </xf>
    <xf numFmtId="0" fontId="21" fillId="14" borderId="2" xfId="0" applyFont="1" applyFill="1" applyBorder="1" applyAlignment="1">
      <alignment horizontal="left" vertical="center" wrapText="1"/>
    </xf>
    <xf numFmtId="0" fontId="36" fillId="12" borderId="2" xfId="0" applyFont="1" applyFill="1" applyBorder="1" applyAlignment="1">
      <alignment wrapText="1"/>
    </xf>
    <xf numFmtId="9" fontId="21" fillId="0" borderId="2" xfId="2" applyFont="1" applyFill="1" applyBorder="1" applyAlignment="1">
      <alignment horizontal="center" vertical="center" wrapText="1"/>
    </xf>
    <xf numFmtId="8" fontId="37" fillId="0" borderId="2" xfId="0" applyNumberFormat="1" applyFont="1" applyBorder="1" applyAlignment="1">
      <alignment horizontal="center" vertical="center" wrapText="1"/>
    </xf>
    <xf numFmtId="0" fontId="36" fillId="12" borderId="2" xfId="0" applyFont="1" applyFill="1" applyBorder="1" applyAlignment="1">
      <alignment horizontal="center" wrapText="1"/>
    </xf>
    <xf numFmtId="0" fontId="36" fillId="12" borderId="8" xfId="0" applyFont="1" applyFill="1" applyBorder="1" applyAlignment="1">
      <alignment wrapText="1"/>
    </xf>
    <xf numFmtId="164" fontId="21" fillId="0" borderId="8" xfId="0" applyNumberFormat="1" applyFont="1" applyBorder="1" applyAlignment="1">
      <alignment horizontal="center" vertical="center"/>
    </xf>
    <xf numFmtId="8" fontId="37" fillId="0" borderId="8" xfId="0" applyNumberFormat="1" applyFont="1" applyBorder="1" applyAlignment="1">
      <alignment horizontal="center" vertical="center" wrapText="1"/>
    </xf>
    <xf numFmtId="9" fontId="21" fillId="0" borderId="8" xfId="2" applyFont="1" applyFill="1" applyBorder="1" applyAlignment="1">
      <alignment horizontal="center" vertical="center" wrapText="1"/>
    </xf>
    <xf numFmtId="164" fontId="21" fillId="0" borderId="8" xfId="4" applyFont="1" applyFill="1" applyBorder="1" applyAlignment="1">
      <alignment horizontal="center" vertical="center"/>
    </xf>
    <xf numFmtId="0" fontId="21" fillId="0" borderId="29" xfId="0" applyFont="1" applyBorder="1" applyAlignment="1">
      <alignment horizontal="center" vertical="center" wrapText="1"/>
    </xf>
    <xf numFmtId="0" fontId="21" fillId="0" borderId="29" xfId="0" applyFont="1" applyBorder="1" applyAlignment="1">
      <alignment horizontal="center" vertical="center"/>
    </xf>
    <xf numFmtId="8" fontId="37" fillId="0" borderId="29" xfId="0" applyNumberFormat="1" applyFont="1" applyBorder="1" applyAlignment="1">
      <alignment horizontal="center" vertical="center" wrapText="1"/>
    </xf>
    <xf numFmtId="9" fontId="21" fillId="0" borderId="29" xfId="2" applyFont="1" applyFill="1" applyBorder="1" applyAlignment="1">
      <alignment horizontal="center" vertical="center" wrapText="1"/>
    </xf>
    <xf numFmtId="10" fontId="21" fillId="0" borderId="29" xfId="0" applyNumberFormat="1" applyFont="1" applyBorder="1" applyAlignment="1">
      <alignment horizontal="center" vertical="center"/>
    </xf>
    <xf numFmtId="164" fontId="21" fillId="0" borderId="29" xfId="4" applyFont="1" applyFill="1" applyBorder="1" applyAlignment="1">
      <alignment horizontal="center" vertical="center"/>
    </xf>
    <xf numFmtId="164" fontId="21" fillId="0" borderId="29" xfId="0" applyNumberFormat="1" applyFont="1" applyBorder="1" applyAlignment="1">
      <alignment horizontal="center" vertical="center"/>
    </xf>
    <xf numFmtId="0" fontId="36" fillId="15" borderId="2" xfId="0" applyFont="1" applyFill="1" applyBorder="1" applyAlignment="1">
      <alignment wrapText="1"/>
    </xf>
    <xf numFmtId="0" fontId="21" fillId="14" borderId="2" xfId="0" applyFont="1" applyFill="1" applyBorder="1" applyAlignment="1">
      <alignment horizontal="center" vertical="center" wrapText="1"/>
    </xf>
    <xf numFmtId="8" fontId="37" fillId="14" borderId="2" xfId="0" applyNumberFormat="1" applyFont="1" applyFill="1" applyBorder="1" applyAlignment="1">
      <alignment horizontal="center" vertical="center" wrapText="1"/>
    </xf>
    <xf numFmtId="0" fontId="0" fillId="11" borderId="0" xfId="0" applyFill="1" applyAlignment="1">
      <alignment horizontal="center"/>
    </xf>
    <xf numFmtId="0" fontId="0" fillId="14" borderId="2" xfId="0" applyFill="1" applyBorder="1" applyAlignment="1">
      <alignment wrapText="1"/>
    </xf>
    <xf numFmtId="0" fontId="21" fillId="14" borderId="2" xfId="0" applyFont="1" applyFill="1" applyBorder="1" applyAlignment="1">
      <alignment horizontal="center" vertical="center"/>
    </xf>
    <xf numFmtId="0" fontId="36" fillId="14" borderId="29" xfId="0" applyFont="1" applyFill="1" applyBorder="1" applyAlignment="1">
      <alignment wrapText="1"/>
    </xf>
    <xf numFmtId="8" fontId="37" fillId="14" borderId="29" xfId="0" applyNumberFormat="1" applyFont="1" applyFill="1" applyBorder="1" applyAlignment="1">
      <alignment horizontal="center" vertical="center" wrapText="1"/>
    </xf>
    <xf numFmtId="0" fontId="21" fillId="14" borderId="29" xfId="0" applyFont="1" applyFill="1" applyBorder="1" applyAlignment="1">
      <alignment horizontal="center" vertical="center"/>
    </xf>
    <xf numFmtId="0" fontId="51" fillId="14" borderId="2" xfId="0" applyFont="1" applyFill="1" applyBorder="1"/>
    <xf numFmtId="14" fontId="51" fillId="14" borderId="2" xfId="0" applyNumberFormat="1" applyFont="1" applyFill="1" applyBorder="1"/>
    <xf numFmtId="0" fontId="40" fillId="14" borderId="2" xfId="5" applyFont="1" applyFill="1" applyBorder="1" applyAlignment="1">
      <alignment horizontal="center" vertical="center" wrapText="1"/>
    </xf>
    <xf numFmtId="0" fontId="39" fillId="14" borderId="8" xfId="5" applyFont="1" applyFill="1" applyBorder="1" applyAlignment="1">
      <alignment horizontal="left" vertical="center" wrapText="1"/>
    </xf>
    <xf numFmtId="166" fontId="22" fillId="14" borderId="2" xfId="4" applyNumberFormat="1" applyFont="1" applyFill="1" applyBorder="1" applyAlignment="1">
      <alignment horizontal="right" vertical="center"/>
    </xf>
    <xf numFmtId="164" fontId="21" fillId="14" borderId="2" xfId="0" applyNumberFormat="1" applyFont="1" applyFill="1" applyBorder="1" applyAlignment="1">
      <alignment horizontal="center" vertical="center"/>
    </xf>
    <xf numFmtId="0" fontId="51" fillId="14" borderId="2" xfId="0" applyFont="1" applyFill="1" applyBorder="1" applyAlignment="1">
      <alignment wrapText="1"/>
    </xf>
    <xf numFmtId="0" fontId="51" fillId="14" borderId="2" xfId="0" applyFont="1" applyFill="1" applyBorder="1" applyAlignment="1">
      <alignment horizontal="left"/>
    </xf>
    <xf numFmtId="14" fontId="51" fillId="14" borderId="2" xfId="0" applyNumberFormat="1" applyFont="1" applyFill="1" applyBorder="1" applyAlignment="1">
      <alignment horizontal="left"/>
    </xf>
    <xf numFmtId="9" fontId="45" fillId="16" borderId="2" xfId="0" applyNumberFormat="1" applyFont="1" applyFill="1" applyBorder="1" applyAlignment="1">
      <alignment horizontal="center" vertical="center" wrapText="1"/>
    </xf>
    <xf numFmtId="0" fontId="46" fillId="16" borderId="2" xfId="0" applyFont="1" applyFill="1" applyBorder="1" applyAlignment="1">
      <alignment horizontal="center" vertical="center" wrapText="1"/>
    </xf>
    <xf numFmtId="0" fontId="45" fillId="16" borderId="2" xfId="0" applyFont="1" applyFill="1" applyBorder="1" applyAlignment="1">
      <alignment vertical="center" wrapText="1"/>
    </xf>
    <xf numFmtId="0" fontId="45" fillId="16" borderId="2" xfId="0" applyFont="1" applyFill="1" applyBorder="1" applyAlignment="1">
      <alignment vertical="center"/>
    </xf>
    <xf numFmtId="0" fontId="45" fillId="16" borderId="2" xfId="0" applyFont="1" applyFill="1" applyBorder="1" applyAlignment="1">
      <alignment horizontal="center" vertical="center" wrapText="1"/>
    </xf>
    <xf numFmtId="0" fontId="45" fillId="16" borderId="2" xfId="0" applyFont="1" applyFill="1" applyBorder="1" applyAlignment="1">
      <alignment horizontal="center" vertical="center"/>
    </xf>
    <xf numFmtId="9" fontId="45" fillId="16" borderId="2" xfId="0" applyNumberFormat="1" applyFont="1" applyFill="1" applyBorder="1" applyAlignment="1">
      <alignment vertical="center"/>
    </xf>
    <xf numFmtId="44" fontId="47" fillId="16" borderId="2" xfId="1" applyFont="1" applyFill="1" applyBorder="1" applyAlignment="1">
      <alignment horizontal="right" vertical="center"/>
    </xf>
    <xf numFmtId="10" fontId="45" fillId="16" borderId="5" xfId="2" applyNumberFormat="1" applyFont="1" applyFill="1" applyBorder="1" applyAlignment="1">
      <alignment horizontal="center" vertical="center"/>
    </xf>
    <xf numFmtId="10" fontId="45" fillId="16" borderId="2" xfId="2" applyNumberFormat="1" applyFont="1" applyFill="1" applyBorder="1" applyAlignment="1">
      <alignment horizontal="center" vertical="center"/>
    </xf>
    <xf numFmtId="10" fontId="45" fillId="16" borderId="2" xfId="0" applyNumberFormat="1" applyFont="1" applyFill="1" applyBorder="1" applyAlignment="1">
      <alignment horizontal="center" vertical="center"/>
    </xf>
    <xf numFmtId="44" fontId="45" fillId="16" borderId="2" xfId="1" applyFont="1" applyFill="1" applyBorder="1" applyAlignment="1">
      <alignment vertical="center"/>
    </xf>
    <xf numFmtId="164" fontId="45" fillId="16" borderId="2" xfId="0" applyNumberFormat="1" applyFont="1" applyFill="1" applyBorder="1" applyAlignment="1">
      <alignment vertical="center"/>
    </xf>
    <xf numFmtId="0" fontId="45" fillId="16" borderId="11" xfId="0" applyFont="1" applyFill="1" applyBorder="1" applyAlignment="1">
      <alignment horizontal="center" vertical="center"/>
    </xf>
    <xf numFmtId="0" fontId="45" fillId="14" borderId="2" xfId="0" applyFont="1" applyFill="1" applyBorder="1" applyAlignment="1">
      <alignment vertical="center" wrapText="1"/>
    </xf>
    <xf numFmtId="0" fontId="48" fillId="17" borderId="2" xfId="0" applyFont="1" applyFill="1" applyBorder="1" applyAlignment="1">
      <alignment vertical="center" wrapText="1"/>
    </xf>
    <xf numFmtId="0" fontId="45" fillId="17" borderId="2" xfId="0" applyFont="1" applyFill="1" applyBorder="1" applyAlignment="1">
      <alignment horizontal="center" vertical="center"/>
    </xf>
    <xf numFmtId="0" fontId="45" fillId="17" borderId="2" xfId="0" applyFont="1" applyFill="1" applyBorder="1" applyAlignment="1">
      <alignment vertical="center"/>
    </xf>
    <xf numFmtId="9" fontId="45" fillId="17" borderId="2" xfId="0" applyNumberFormat="1" applyFont="1" applyFill="1" applyBorder="1" applyAlignment="1">
      <alignment vertical="center"/>
    </xf>
    <xf numFmtId="0" fontId="45" fillId="14" borderId="2" xfId="0" applyFont="1" applyFill="1" applyBorder="1" applyAlignment="1">
      <alignment horizontal="center" vertical="center"/>
    </xf>
    <xf numFmtId="44" fontId="49" fillId="14" borderId="8" xfId="1" applyFont="1" applyFill="1" applyBorder="1" applyAlignment="1">
      <alignment horizontal="center" vertical="center"/>
    </xf>
    <xf numFmtId="10" fontId="45" fillId="17" borderId="2" xfId="2" applyNumberFormat="1" applyFont="1" applyFill="1" applyBorder="1" applyAlignment="1">
      <alignment horizontal="center" vertical="center"/>
    </xf>
    <xf numFmtId="10" fontId="45" fillId="17" borderId="2" xfId="0" applyNumberFormat="1" applyFont="1" applyFill="1" applyBorder="1" applyAlignment="1">
      <alignment horizontal="center" vertical="center"/>
    </xf>
    <xf numFmtId="44" fontId="49" fillId="17" borderId="8" xfId="1" applyFont="1" applyFill="1" applyBorder="1" applyAlignment="1">
      <alignment horizontal="center" vertical="center"/>
    </xf>
    <xf numFmtId="44" fontId="45" fillId="17" borderId="2" xfId="1" applyFont="1" applyFill="1" applyBorder="1" applyAlignment="1">
      <alignment vertical="center"/>
    </xf>
    <xf numFmtId="44" fontId="45" fillId="17" borderId="8" xfId="1" applyFont="1" applyFill="1" applyBorder="1" applyAlignment="1">
      <alignment horizontal="center" vertical="center"/>
    </xf>
    <xf numFmtId="164" fontId="48" fillId="17" borderId="2" xfId="0" applyNumberFormat="1" applyFont="1" applyFill="1" applyBorder="1" applyAlignment="1">
      <alignment vertical="center"/>
    </xf>
    <xf numFmtId="0" fontId="48" fillId="17" borderId="11" xfId="0" applyFont="1" applyFill="1" applyBorder="1" applyAlignment="1">
      <alignment horizontal="center" vertical="center"/>
    </xf>
    <xf numFmtId="0" fontId="45" fillId="17" borderId="2" xfId="0" applyFont="1" applyFill="1" applyBorder="1" applyAlignment="1">
      <alignment vertical="center" wrapText="1"/>
    </xf>
    <xf numFmtId="44" fontId="49" fillId="17" borderId="2" xfId="1" applyFont="1" applyFill="1" applyBorder="1" applyAlignment="1">
      <alignment horizontal="right" vertical="center"/>
    </xf>
    <xf numFmtId="0" fontId="45" fillId="17" borderId="2" xfId="0" applyFont="1" applyFill="1" applyBorder="1" applyAlignment="1">
      <alignment horizontal="center" vertical="center" wrapText="1"/>
    </xf>
    <xf numFmtId="0" fontId="48" fillId="17" borderId="2" xfId="0" applyFont="1" applyFill="1" applyBorder="1" applyAlignment="1">
      <alignment horizontal="center" vertical="center"/>
    </xf>
    <xf numFmtId="0" fontId="45" fillId="18" borderId="2" xfId="0" applyFont="1" applyFill="1" applyBorder="1" applyAlignment="1">
      <alignment vertical="center" wrapText="1"/>
    </xf>
    <xf numFmtId="0" fontId="45" fillId="18" borderId="2" xfId="0" applyFont="1" applyFill="1" applyBorder="1" applyAlignment="1">
      <alignment horizontal="center" vertical="center" wrapText="1"/>
    </xf>
    <xf numFmtId="9" fontId="45" fillId="18" borderId="2" xfId="0" applyNumberFormat="1" applyFont="1" applyFill="1" applyBorder="1" applyAlignment="1">
      <alignment horizontal="center" vertical="center" wrapText="1"/>
    </xf>
    <xf numFmtId="0" fontId="45" fillId="18" borderId="2" xfId="0" applyFont="1" applyFill="1" applyBorder="1" applyAlignment="1">
      <alignment vertical="center"/>
    </xf>
    <xf numFmtId="0" fontId="48" fillId="18" borderId="2" xfId="0" applyFont="1" applyFill="1" applyBorder="1" applyAlignment="1">
      <alignment vertical="center" wrapText="1"/>
    </xf>
    <xf numFmtId="0" fontId="45" fillId="18" borderId="2" xfId="0" applyFont="1" applyFill="1" applyBorder="1" applyAlignment="1">
      <alignment horizontal="center" vertical="center"/>
    </xf>
    <xf numFmtId="9" fontId="45" fillId="18" borderId="2" xfId="0" applyNumberFormat="1" applyFont="1" applyFill="1" applyBorder="1" applyAlignment="1">
      <alignment vertical="center"/>
    </xf>
    <xf numFmtId="0" fontId="48" fillId="18" borderId="2" xfId="0" applyFont="1" applyFill="1" applyBorder="1" applyAlignment="1">
      <alignment horizontal="center" vertical="center"/>
    </xf>
    <xf numFmtId="44" fontId="47" fillId="18" borderId="2" xfId="1" applyFont="1" applyFill="1" applyBorder="1" applyAlignment="1">
      <alignment horizontal="right" vertical="center"/>
    </xf>
    <xf numFmtId="10" fontId="45" fillId="18" borderId="2" xfId="2" applyNumberFormat="1" applyFont="1" applyFill="1" applyBorder="1" applyAlignment="1">
      <alignment horizontal="center" vertical="center"/>
    </xf>
    <xf numFmtId="10" fontId="45" fillId="18" borderId="2" xfId="0" applyNumberFormat="1" applyFont="1" applyFill="1" applyBorder="1" applyAlignment="1">
      <alignment horizontal="center" vertical="center"/>
    </xf>
    <xf numFmtId="44" fontId="45" fillId="18" borderId="2" xfId="1" applyFont="1" applyFill="1" applyBorder="1" applyAlignment="1">
      <alignment vertical="center"/>
    </xf>
    <xf numFmtId="164" fontId="48" fillId="18" borderId="2" xfId="0" applyNumberFormat="1" applyFont="1" applyFill="1" applyBorder="1" applyAlignment="1">
      <alignment vertical="center"/>
    </xf>
    <xf numFmtId="164" fontId="54" fillId="8" borderId="0" xfId="0" applyNumberFormat="1" applyFont="1" applyFill="1"/>
    <xf numFmtId="0" fontId="46" fillId="14" borderId="2" xfId="0" applyFont="1" applyFill="1" applyBorder="1" applyAlignment="1">
      <alignment horizontal="center" vertical="center" wrapText="1"/>
    </xf>
    <xf numFmtId="0" fontId="45" fillId="14" borderId="2" xfId="0" applyFont="1" applyFill="1" applyBorder="1" applyAlignment="1">
      <alignment horizontal="center" vertical="center" wrapText="1"/>
    </xf>
    <xf numFmtId="44" fontId="24" fillId="14" borderId="2" xfId="1" applyFont="1" applyFill="1" applyBorder="1" applyAlignment="1">
      <alignment vertical="center"/>
    </xf>
    <xf numFmtId="44" fontId="47" fillId="14" borderId="2" xfId="1" applyFont="1" applyFill="1" applyBorder="1" applyAlignment="1">
      <alignment horizontal="right" vertical="center"/>
    </xf>
    <xf numFmtId="0" fontId="23" fillId="14" borderId="2" xfId="0" applyFont="1" applyFill="1" applyBorder="1" applyAlignment="1">
      <alignment horizontal="center" vertical="center" wrapText="1"/>
    </xf>
    <xf numFmtId="2" fontId="55" fillId="14" borderId="2" xfId="1" applyNumberFormat="1" applyFont="1" applyFill="1" applyBorder="1" applyAlignment="1">
      <alignment horizontal="center" vertical="center"/>
    </xf>
    <xf numFmtId="0" fontId="23" fillId="14" borderId="2" xfId="0" applyFont="1" applyFill="1" applyBorder="1" applyAlignment="1">
      <alignment horizontal="center" vertical="center"/>
    </xf>
    <xf numFmtId="0" fontId="23" fillId="14" borderId="2" xfId="0" applyFont="1" applyFill="1" applyBorder="1" applyAlignment="1">
      <alignment vertical="center"/>
    </xf>
    <xf numFmtId="168" fontId="0" fillId="14" borderId="2" xfId="0" applyNumberFormat="1" applyFill="1" applyBorder="1"/>
    <xf numFmtId="17" fontId="0" fillId="14" borderId="2" xfId="0" applyNumberFormat="1" applyFill="1" applyBorder="1"/>
    <xf numFmtId="0" fontId="25" fillId="14" borderId="2" xfId="0" applyFont="1" applyFill="1" applyBorder="1" applyAlignment="1">
      <alignment vertical="center" wrapText="1"/>
    </xf>
    <xf numFmtId="0" fontId="23" fillId="14" borderId="17" xfId="0" applyFont="1" applyFill="1" applyBorder="1" applyAlignment="1">
      <alignment vertical="center" wrapText="1"/>
    </xf>
    <xf numFmtId="44" fontId="24" fillId="14" borderId="17" xfId="1" applyFont="1" applyFill="1" applyBorder="1" applyAlignment="1">
      <alignment horizontal="right" vertical="center"/>
    </xf>
    <xf numFmtId="0" fontId="26" fillId="14" borderId="17" xfId="0" applyFont="1" applyFill="1" applyBorder="1" applyAlignment="1">
      <alignment horizontal="left" vertical="center" wrapText="1"/>
    </xf>
    <xf numFmtId="168" fontId="0" fillId="0" borderId="2" xfId="0" applyNumberFormat="1" applyBorder="1"/>
    <xf numFmtId="2" fontId="24" fillId="14" borderId="2" xfId="1" applyNumberFormat="1" applyFont="1" applyFill="1" applyBorder="1" applyAlignment="1">
      <alignment horizontal="center" vertical="center"/>
    </xf>
    <xf numFmtId="44" fontId="23" fillId="14" borderId="2" xfId="1" applyFont="1" applyFill="1" applyBorder="1" applyAlignment="1">
      <alignment horizontal="center" vertical="center"/>
    </xf>
    <xf numFmtId="0" fontId="21" fillId="14" borderId="2" xfId="0" applyFont="1" applyFill="1" applyBorder="1" applyAlignment="1">
      <alignment vertical="center" wrapText="1"/>
    </xf>
    <xf numFmtId="44" fontId="22" fillId="14" borderId="2" xfId="1" applyFont="1" applyFill="1" applyBorder="1" applyAlignment="1">
      <alignment horizontal="right" vertical="center"/>
    </xf>
    <xf numFmtId="8" fontId="37" fillId="6" borderId="2" xfId="0" applyNumberFormat="1" applyFont="1" applyFill="1" applyBorder="1" applyAlignment="1">
      <alignment horizontal="center" vertical="center" wrapText="1"/>
    </xf>
    <xf numFmtId="44" fontId="24" fillId="14" borderId="2" xfId="1" applyFont="1" applyFill="1" applyBorder="1" applyAlignment="1">
      <alignment horizontal="right" vertical="center" wrapText="1"/>
    </xf>
    <xf numFmtId="0" fontId="17" fillId="14" borderId="2" xfId="0" applyFont="1" applyFill="1" applyBorder="1" applyAlignment="1">
      <alignment vertical="center" wrapText="1"/>
    </xf>
    <xf numFmtId="0" fontId="17" fillId="14" borderId="2" xfId="0" applyFont="1" applyFill="1" applyBorder="1" applyAlignment="1">
      <alignment vertical="center"/>
    </xf>
    <xf numFmtId="44" fontId="17" fillId="14" borderId="2" xfId="1" applyFont="1" applyFill="1" applyBorder="1" applyAlignment="1">
      <alignment vertical="center"/>
    </xf>
    <xf numFmtId="44" fontId="18" fillId="14" borderId="2" xfId="1" applyFont="1" applyFill="1" applyBorder="1" applyAlignment="1">
      <alignment horizontal="right" vertical="center"/>
    </xf>
    <xf numFmtId="0" fontId="0" fillId="6" borderId="2" xfId="0" applyFill="1" applyBorder="1" applyAlignment="1">
      <alignment wrapText="1"/>
    </xf>
    <xf numFmtId="0" fontId="21" fillId="0" borderId="2" xfId="0" applyFont="1" applyBorder="1" applyAlignment="1">
      <alignment horizontal="center"/>
    </xf>
    <xf numFmtId="0" fontId="38" fillId="0" borderId="0" xfId="5" applyAlignment="1">
      <alignment vertical="center" wrapText="1"/>
    </xf>
    <xf numFmtId="0" fontId="21" fillId="0" borderId="0" xfId="0" applyFont="1" applyAlignment="1">
      <alignment vertical="center" wrapText="1"/>
    </xf>
    <xf numFmtId="0" fontId="21" fillId="0" borderId="1" xfId="0" applyFont="1" applyBorder="1" applyAlignment="1">
      <alignment vertical="center" wrapText="1"/>
    </xf>
    <xf numFmtId="0" fontId="21" fillId="0" borderId="0" xfId="0" applyFont="1"/>
    <xf numFmtId="0" fontId="21" fillId="0" borderId="0" xfId="0" applyFont="1" applyAlignment="1">
      <alignment wrapText="1"/>
    </xf>
    <xf numFmtId="0" fontId="21" fillId="0" borderId="0" xfId="0" applyFont="1" applyAlignment="1">
      <alignment horizontal="center" vertical="center"/>
    </xf>
    <xf numFmtId="164" fontId="56" fillId="0" borderId="0" xfId="0" applyNumberFormat="1" applyFont="1"/>
    <xf numFmtId="0" fontId="21" fillId="0" borderId="0" xfId="0" applyFont="1" applyAlignment="1">
      <alignment horizontal="center"/>
    </xf>
    <xf numFmtId="164" fontId="22" fillId="14" borderId="2" xfId="4" applyFont="1" applyFill="1" applyBorder="1" applyAlignment="1">
      <alignment horizontal="right" vertical="center"/>
    </xf>
    <xf numFmtId="0" fontId="0" fillId="0" borderId="2" xfId="0" applyBorder="1" applyAlignment="1">
      <alignment wrapText="1"/>
    </xf>
    <xf numFmtId="14" fontId="0" fillId="0" borderId="2" xfId="0" applyNumberFormat="1" applyBorder="1"/>
    <xf numFmtId="0" fontId="23" fillId="8" borderId="2" xfId="0" applyFont="1" applyFill="1" applyBorder="1" applyAlignment="1">
      <alignment vertical="center"/>
    </xf>
    <xf numFmtId="0" fontId="26" fillId="8" borderId="2" xfId="0" applyFont="1" applyFill="1" applyBorder="1" applyAlignment="1">
      <alignment horizontal="left" vertical="center" wrapText="1"/>
    </xf>
    <xf numFmtId="164" fontId="24" fillId="8" borderId="2" xfId="4" applyFont="1" applyFill="1" applyBorder="1" applyAlignment="1">
      <alignment horizontal="right" vertical="center"/>
    </xf>
    <xf numFmtId="14" fontId="0" fillId="8" borderId="2" xfId="0" applyNumberFormat="1" applyFill="1" applyBorder="1"/>
    <xf numFmtId="2" fontId="0" fillId="8" borderId="2" xfId="0" applyNumberFormat="1" applyFill="1" applyBorder="1"/>
    <xf numFmtId="164" fontId="23" fillId="8" borderId="2" xfId="4" applyFont="1" applyFill="1" applyBorder="1" applyAlignment="1">
      <alignment vertical="center"/>
    </xf>
    <xf numFmtId="0" fontId="23" fillId="8" borderId="2" xfId="0" applyFont="1" applyFill="1" applyBorder="1" applyAlignment="1">
      <alignment vertical="center" wrapText="1"/>
    </xf>
    <xf numFmtId="2" fontId="0" fillId="14" borderId="2" xfId="0" applyNumberFormat="1" applyFill="1" applyBorder="1"/>
    <xf numFmtId="0" fontId="24" fillId="14" borderId="2" xfId="0" applyFont="1" applyFill="1" applyBorder="1" applyAlignment="1">
      <alignment horizontal="center" vertical="center" wrapText="1"/>
    </xf>
    <xf numFmtId="44" fontId="34" fillId="14" borderId="2" xfId="1" applyFont="1" applyFill="1" applyBorder="1" applyAlignment="1">
      <alignment horizontal="center" vertical="center"/>
    </xf>
    <xf numFmtId="164" fontId="21" fillId="14" borderId="2" xfId="4" applyFont="1" applyFill="1" applyBorder="1" applyAlignment="1">
      <alignment horizontal="center" vertical="center"/>
    </xf>
    <xf numFmtId="0" fontId="23" fillId="14" borderId="2" xfId="0" applyFont="1" applyFill="1" applyBorder="1" applyAlignment="1">
      <alignment horizontal="left" vertical="center" wrapText="1"/>
    </xf>
    <xf numFmtId="167" fontId="24" fillId="14" borderId="2" xfId="1" applyNumberFormat="1" applyFont="1" applyFill="1" applyBorder="1" applyAlignment="1">
      <alignment horizontal="right" vertical="center"/>
    </xf>
    <xf numFmtId="167" fontId="23" fillId="0" borderId="2" xfId="1" applyNumberFormat="1" applyFont="1" applyFill="1" applyBorder="1" applyAlignment="1">
      <alignment vertical="center"/>
    </xf>
    <xf numFmtId="167" fontId="23" fillId="14" borderId="2" xfId="1" applyNumberFormat="1" applyFont="1" applyFill="1" applyBorder="1" applyAlignment="1">
      <alignment vertical="center"/>
    </xf>
    <xf numFmtId="14" fontId="0" fillId="14" borderId="2" xfId="0" applyNumberFormat="1" applyFill="1" applyBorder="1" applyAlignment="1">
      <alignment wrapText="1"/>
    </xf>
    <xf numFmtId="0" fontId="0" fillId="6" borderId="2" xfId="0" applyFill="1" applyBorder="1"/>
    <xf numFmtId="14" fontId="0" fillId="6" borderId="2" xfId="0" applyNumberFormat="1" applyFill="1" applyBorder="1"/>
    <xf numFmtId="0" fontId="21" fillId="8" borderId="2" xfId="0" applyFont="1" applyFill="1" applyBorder="1" applyAlignment="1">
      <alignment vertical="center" wrapText="1"/>
    </xf>
    <xf numFmtId="0" fontId="21" fillId="14" borderId="2" xfId="0" applyFont="1" applyFill="1" applyBorder="1" applyAlignment="1">
      <alignment vertical="center"/>
    </xf>
    <xf numFmtId="164" fontId="21" fillId="14" borderId="2" xfId="4" applyFont="1" applyFill="1" applyBorder="1" applyAlignment="1">
      <alignment vertical="center"/>
    </xf>
    <xf numFmtId="0" fontId="21" fillId="14" borderId="10" xfId="0" applyFont="1" applyFill="1" applyBorder="1" applyAlignment="1">
      <alignment vertical="center"/>
    </xf>
    <xf numFmtId="164" fontId="24" fillId="14" borderId="2" xfId="4" applyFont="1" applyFill="1" applyBorder="1" applyAlignment="1">
      <alignment horizontal="right" vertical="center"/>
    </xf>
    <xf numFmtId="164" fontId="23" fillId="14" borderId="2" xfId="4" applyFont="1" applyFill="1" applyBorder="1" applyAlignment="1">
      <alignment vertical="center"/>
    </xf>
    <xf numFmtId="17" fontId="0" fillId="14" borderId="2" xfId="0" applyNumberFormat="1" applyFill="1" applyBorder="1" applyAlignment="1">
      <alignment wrapText="1"/>
    </xf>
    <xf numFmtId="0" fontId="23" fillId="14" borderId="8" xfId="0" applyFont="1" applyFill="1" applyBorder="1" applyAlignment="1">
      <alignment vertical="center" wrapText="1"/>
    </xf>
    <xf numFmtId="0" fontId="23" fillId="14" borderId="8" xfId="0" applyFont="1" applyFill="1" applyBorder="1" applyAlignment="1">
      <alignment vertical="center"/>
    </xf>
    <xf numFmtId="167" fontId="24" fillId="14" borderId="2" xfId="1" applyNumberFormat="1" applyFont="1" applyFill="1" applyBorder="1" applyAlignment="1">
      <alignment horizontal="right" vertical="center" wrapText="1"/>
    </xf>
    <xf numFmtId="0" fontId="21" fillId="19" borderId="2" xfId="0" applyFont="1" applyFill="1" applyBorder="1" applyAlignment="1">
      <alignment horizontal="center" vertical="center" wrapText="1"/>
    </xf>
    <xf numFmtId="166" fontId="21" fillId="0" borderId="2" xfId="0" applyNumberFormat="1" applyFont="1" applyBorder="1" applyAlignment="1">
      <alignment horizontal="center" vertical="center"/>
    </xf>
    <xf numFmtId="0" fontId="0" fillId="19" borderId="2" xfId="0" applyFill="1" applyBorder="1"/>
    <xf numFmtId="0" fontId="51" fillId="19" borderId="2" xfId="0" applyFont="1" applyFill="1" applyBorder="1" applyAlignment="1">
      <alignment wrapText="1"/>
    </xf>
    <xf numFmtId="14" fontId="51" fillId="19" borderId="2" xfId="0" applyNumberFormat="1" applyFont="1" applyFill="1" applyBorder="1"/>
    <xf numFmtId="8" fontId="37" fillId="19" borderId="2" xfId="0" applyNumberFormat="1" applyFont="1" applyFill="1" applyBorder="1" applyAlignment="1">
      <alignment horizontal="center" vertical="center" wrapText="1"/>
    </xf>
    <xf numFmtId="164" fontId="21" fillId="19" borderId="2" xfId="0" applyNumberFormat="1" applyFont="1" applyFill="1" applyBorder="1" applyAlignment="1">
      <alignment horizontal="center" vertical="center"/>
    </xf>
    <xf numFmtId="0" fontId="51" fillId="19" borderId="2" xfId="0" applyFont="1" applyFill="1" applyBorder="1"/>
    <xf numFmtId="0" fontId="36" fillId="20" borderId="2" xfId="0" applyFont="1" applyFill="1" applyBorder="1" applyAlignment="1">
      <alignment wrapText="1"/>
    </xf>
    <xf numFmtId="0" fontId="21" fillId="0" borderId="10" xfId="0" applyFont="1" applyBorder="1" applyAlignment="1">
      <alignment horizontal="center" vertical="center" wrapText="1"/>
    </xf>
    <xf numFmtId="0" fontId="36" fillId="12" borderId="2" xfId="0" applyFont="1" applyFill="1" applyBorder="1" applyAlignment="1">
      <alignment vertical="center" wrapText="1"/>
    </xf>
    <xf numFmtId="164" fontId="0" fillId="0" borderId="4" xfId="0" applyNumberFormat="1" applyBorder="1"/>
    <xf numFmtId="0" fontId="51" fillId="14" borderId="2" xfId="0" applyFont="1" applyFill="1" applyBorder="1" applyAlignment="1">
      <alignment vertical="center" wrapText="1"/>
    </xf>
    <xf numFmtId="0" fontId="23" fillId="14" borderId="9" xfId="0" applyFont="1" applyFill="1" applyBorder="1" applyAlignment="1">
      <alignment vertical="center" wrapText="1"/>
    </xf>
    <xf numFmtId="14" fontId="51" fillId="0" borderId="2" xfId="0" applyNumberFormat="1" applyFont="1" applyBorder="1"/>
    <xf numFmtId="168" fontId="51" fillId="14" borderId="2" xfId="0" applyNumberFormat="1" applyFont="1" applyFill="1" applyBorder="1" applyAlignment="1">
      <alignment wrapText="1"/>
    </xf>
    <xf numFmtId="0" fontId="0" fillId="14" borderId="2" xfId="0" applyFill="1" applyBorder="1" applyAlignment="1">
      <alignment vertical="center" wrapText="1"/>
    </xf>
    <xf numFmtId="44" fontId="24" fillId="14" borderId="2" xfId="1" applyFont="1" applyFill="1" applyBorder="1" applyAlignment="1">
      <alignment horizontal="center" vertical="center"/>
    </xf>
    <xf numFmtId="166" fontId="21" fillId="14" borderId="2" xfId="4" applyNumberFormat="1" applyFont="1" applyFill="1" applyBorder="1" applyAlignment="1">
      <alignment vertical="center"/>
    </xf>
    <xf numFmtId="0" fontId="23" fillId="14" borderId="8" xfId="0" applyFont="1" applyFill="1" applyBorder="1" applyAlignment="1">
      <alignment horizontal="left" vertical="center" wrapText="1"/>
    </xf>
    <xf numFmtId="0" fontId="34" fillId="14" borderId="9" xfId="0" applyFont="1" applyFill="1" applyBorder="1" applyAlignment="1">
      <alignment vertical="center" wrapText="1"/>
    </xf>
    <xf numFmtId="0" fontId="34" fillId="14" borderId="2" xfId="0" applyFont="1" applyFill="1" applyBorder="1" applyAlignment="1">
      <alignment vertical="center"/>
    </xf>
    <xf numFmtId="8" fontId="23" fillId="14" borderId="2" xfId="1" applyNumberFormat="1" applyFont="1" applyFill="1" applyBorder="1" applyAlignment="1">
      <alignment vertical="center"/>
    </xf>
    <xf numFmtId="0" fontId="21" fillId="14" borderId="8" xfId="0" applyFont="1" applyFill="1" applyBorder="1" applyAlignment="1">
      <alignment horizontal="center" vertical="center" wrapText="1"/>
    </xf>
    <xf numFmtId="164" fontId="21" fillId="14" borderId="8" xfId="0" applyNumberFormat="1" applyFont="1" applyFill="1" applyBorder="1" applyAlignment="1">
      <alignment horizontal="center" vertical="center"/>
    </xf>
    <xf numFmtId="0" fontId="26" fillId="14" borderId="9"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23" fillId="6" borderId="9" xfId="0" applyFont="1" applyFill="1" applyBorder="1" applyAlignment="1">
      <alignment horizontal="center" vertical="center"/>
    </xf>
    <xf numFmtId="0" fontId="26" fillId="14" borderId="2" xfId="0" applyFont="1" applyFill="1" applyBorder="1" applyAlignment="1">
      <alignment vertical="center" wrapText="1"/>
    </xf>
    <xf numFmtId="8" fontId="24" fillId="14" borderId="2" xfId="1" applyNumberFormat="1" applyFont="1" applyFill="1" applyBorder="1" applyAlignment="1">
      <alignment horizontal="right" vertical="center"/>
    </xf>
    <xf numFmtId="6" fontId="23" fillId="14" borderId="2" xfId="1" applyNumberFormat="1" applyFont="1" applyFill="1" applyBorder="1" applyAlignment="1">
      <alignment vertical="center"/>
    </xf>
    <xf numFmtId="6" fontId="24" fillId="14" borderId="2" xfId="1" applyNumberFormat="1" applyFont="1" applyFill="1" applyBorder="1" applyAlignment="1">
      <alignment horizontal="right" vertical="center"/>
    </xf>
    <xf numFmtId="0" fontId="35" fillId="14" borderId="2" xfId="0" applyFont="1" applyFill="1" applyBorder="1" applyAlignment="1">
      <alignment horizontal="center" vertical="center"/>
    </xf>
    <xf numFmtId="168" fontId="0" fillId="14" borderId="2" xfId="0" applyNumberFormat="1" applyFill="1" applyBorder="1" applyAlignment="1">
      <alignment wrapText="1"/>
    </xf>
    <xf numFmtId="0" fontId="50" fillId="11" borderId="26" xfId="0" applyFont="1" applyFill="1" applyBorder="1" applyAlignment="1">
      <alignment horizontal="center"/>
    </xf>
    <xf numFmtId="0" fontId="50" fillId="11" borderId="22" xfId="0" applyFont="1" applyFill="1" applyBorder="1" applyAlignment="1">
      <alignment horizontal="center"/>
    </xf>
    <xf numFmtId="0" fontId="50" fillId="11" borderId="6" xfId="0" applyFont="1" applyFill="1" applyBorder="1" applyAlignment="1">
      <alignment horizontal="center"/>
    </xf>
    <xf numFmtId="0" fontId="50" fillId="11" borderId="28" xfId="0" applyFont="1" applyFill="1" applyBorder="1" applyAlignment="1">
      <alignment horizontal="center"/>
    </xf>
    <xf numFmtId="0" fontId="50" fillId="11" borderId="1" xfId="0" applyFont="1" applyFill="1" applyBorder="1" applyAlignment="1">
      <alignment horizontal="center"/>
    </xf>
    <xf numFmtId="0" fontId="50" fillId="11" borderId="7" xfId="0" applyFont="1" applyFill="1" applyBorder="1" applyAlignment="1">
      <alignment horizontal="center"/>
    </xf>
    <xf numFmtId="0" fontId="26" fillId="0" borderId="8"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9" xfId="0" applyFont="1" applyBorder="1" applyAlignment="1">
      <alignment horizontal="center" vertical="center" wrapText="1"/>
    </xf>
    <xf numFmtId="0" fontId="26" fillId="14" borderId="8" xfId="0" applyFont="1" applyFill="1" applyBorder="1" applyAlignment="1">
      <alignment horizontal="center" vertical="center" wrapText="1"/>
    </xf>
    <xf numFmtId="0" fontId="26" fillId="14" borderId="10" xfId="0" applyFont="1" applyFill="1" applyBorder="1" applyAlignment="1">
      <alignment horizontal="center" vertical="center" wrapText="1"/>
    </xf>
    <xf numFmtId="0" fontId="26" fillId="14" borderId="9"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23" fillId="0" borderId="9" xfId="0" applyFont="1" applyBorder="1" applyAlignment="1">
      <alignment horizontal="center" vertical="center" wrapText="1"/>
    </xf>
    <xf numFmtId="0" fontId="23" fillId="0" borderId="9" xfId="0" applyFont="1" applyBorder="1" applyAlignment="1">
      <alignment horizontal="center" vertical="center"/>
    </xf>
    <xf numFmtId="0" fontId="20" fillId="7" borderId="2" xfId="0" applyFont="1" applyFill="1" applyBorder="1" applyAlignment="1">
      <alignment horizontal="center"/>
    </xf>
    <xf numFmtId="0" fontId="0" fillId="7" borderId="2" xfId="0" applyFill="1" applyBorder="1" applyAlignment="1">
      <alignment horizontal="center"/>
    </xf>
    <xf numFmtId="0" fontId="28" fillId="11" borderId="22" xfId="0" applyFont="1" applyFill="1" applyBorder="1" applyAlignment="1">
      <alignment horizontal="center"/>
    </xf>
    <xf numFmtId="0" fontId="44" fillId="13" borderId="1" xfId="0" applyFont="1" applyFill="1" applyBorder="1" applyAlignment="1">
      <alignment horizontal="center" vertical="center"/>
    </xf>
    <xf numFmtId="0" fontId="44" fillId="13" borderId="7" xfId="0" applyFont="1" applyFill="1" applyBorder="1" applyAlignment="1">
      <alignment horizontal="center" vertical="center"/>
    </xf>
    <xf numFmtId="0" fontId="42" fillId="11" borderId="0" xfId="0" applyFont="1" applyFill="1" applyAlignment="1">
      <alignment horizontal="center"/>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8" fillId="7" borderId="0" xfId="0" applyFont="1" applyFill="1" applyAlignment="1">
      <alignment horizontal="center"/>
    </xf>
    <xf numFmtId="0" fontId="28" fillId="7" borderId="22" xfId="0" applyFont="1" applyFill="1" applyBorder="1" applyAlignment="1">
      <alignment horizontal="center"/>
    </xf>
    <xf numFmtId="0" fontId="31" fillId="7" borderId="0" xfId="0" applyFont="1" applyFill="1" applyAlignment="1">
      <alignment horizontal="center"/>
    </xf>
    <xf numFmtId="0" fontId="32" fillId="7" borderId="0" xfId="0" applyFont="1" applyFill="1" applyAlignment="1">
      <alignment horizontal="center"/>
    </xf>
    <xf numFmtId="0" fontId="19" fillId="7" borderId="0" xfId="0" applyFont="1" applyFill="1" applyAlignment="1">
      <alignment horizontal="center"/>
    </xf>
    <xf numFmtId="0" fontId="26" fillId="6" borderId="8"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29" fillId="7" borderId="20" xfId="0" applyFont="1" applyFill="1" applyBorder="1" applyAlignment="1">
      <alignment horizontal="center"/>
    </xf>
    <xf numFmtId="0" fontId="30" fillId="7" borderId="20" xfId="0" applyFont="1" applyFill="1" applyBorder="1" applyAlignment="1">
      <alignment horizontal="center"/>
    </xf>
    <xf numFmtId="0" fontId="26" fillId="6" borderId="10"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8"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0" xfId="0" applyFont="1" applyFill="1" applyBorder="1" applyAlignment="1">
      <alignment horizontal="center" vertical="center" wrapText="1"/>
    </xf>
    <xf numFmtId="0" fontId="23" fillId="6" borderId="10" xfId="0" applyFont="1" applyFill="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16" fillId="2" borderId="2" xfId="3" applyNumberFormat="1" applyFont="1" applyFill="1" applyBorder="1" applyAlignment="1">
      <alignment horizontal="center" vertical="center"/>
    </xf>
    <xf numFmtId="0" fontId="16" fillId="3" borderId="2" xfId="3" applyNumberFormat="1" applyFont="1" applyFill="1" applyBorder="1" applyAlignment="1">
      <alignment horizontal="center" vertical="center"/>
    </xf>
    <xf numFmtId="0" fontId="16" fillId="3" borderId="3" xfId="3" applyNumberFormat="1" applyFont="1" applyFill="1" applyBorder="1" applyAlignment="1">
      <alignment horizontal="center" vertical="center"/>
    </xf>
    <xf numFmtId="0" fontId="16" fillId="3" borderId="4" xfId="3" applyNumberFormat="1" applyFont="1" applyFill="1" applyBorder="1" applyAlignment="1">
      <alignment horizontal="center" vertical="center"/>
    </xf>
    <xf numFmtId="0" fontId="16" fillId="3" borderId="5" xfId="3" applyNumberFormat="1" applyFont="1" applyFill="1" applyBorder="1" applyAlignment="1">
      <alignment horizontal="center" vertical="center"/>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23" fillId="6" borderId="14" xfId="0" applyFont="1" applyFill="1" applyBorder="1" applyAlignment="1">
      <alignment horizontal="center" vertical="center"/>
    </xf>
    <xf numFmtId="0" fontId="23" fillId="6" borderId="15" xfId="0" applyFont="1" applyFill="1" applyBorder="1" applyAlignment="1">
      <alignment horizontal="center" vertical="center"/>
    </xf>
    <xf numFmtId="0" fontId="20" fillId="7" borderId="0" xfId="0" applyFont="1" applyFill="1" applyAlignment="1">
      <alignment horizontal="center"/>
    </xf>
    <xf numFmtId="0" fontId="0" fillId="7" borderId="0" xfId="0" applyFill="1" applyAlignment="1">
      <alignment horizontal="center"/>
    </xf>
    <xf numFmtId="0" fontId="23" fillId="0" borderId="2" xfId="0" applyFont="1" applyBorder="1" applyAlignment="1">
      <alignment horizontal="center" vertical="center" wrapText="1"/>
    </xf>
    <xf numFmtId="0" fontId="27" fillId="7" borderId="0" xfId="0" applyFont="1" applyFill="1" applyAlignment="1">
      <alignment horizontal="center"/>
    </xf>
    <xf numFmtId="0" fontId="28" fillId="7" borderId="1" xfId="0" applyFont="1" applyFill="1" applyBorder="1" applyAlignment="1">
      <alignment horizontal="center"/>
    </xf>
    <xf numFmtId="0" fontId="26" fillId="8" borderId="8"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6" fillId="8" borderId="9" xfId="0" applyFont="1" applyFill="1" applyBorder="1" applyAlignment="1">
      <alignment horizontal="center" vertical="center" wrapText="1"/>
    </xf>
    <xf numFmtId="0" fontId="42" fillId="11" borderId="1" xfId="0" applyFont="1" applyFill="1" applyBorder="1" applyAlignment="1">
      <alignment horizontal="center"/>
    </xf>
    <xf numFmtId="0" fontId="52" fillId="2" borderId="8"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2" borderId="9"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3" fillId="10" borderId="9" xfId="0" applyFont="1" applyFill="1" applyBorder="1" applyAlignment="1">
      <alignment horizontal="center" vertical="center" wrapText="1"/>
    </xf>
    <xf numFmtId="0" fontId="23" fillId="10" borderId="8" xfId="0" applyFont="1" applyFill="1" applyBorder="1" applyAlignment="1">
      <alignment horizontal="center" vertical="center"/>
    </xf>
    <xf numFmtId="0" fontId="23" fillId="10" borderId="10" xfId="0" applyFont="1" applyFill="1" applyBorder="1" applyAlignment="1">
      <alignment horizontal="center" vertical="center"/>
    </xf>
    <xf numFmtId="0" fontId="23" fillId="10" borderId="9" xfId="0" applyFont="1" applyFill="1" applyBorder="1" applyAlignment="1">
      <alignment horizontal="center" vertical="center"/>
    </xf>
    <xf numFmtId="0" fontId="26" fillId="10" borderId="8" xfId="0" applyFont="1" applyFill="1" applyBorder="1" applyAlignment="1">
      <alignment horizontal="center" vertical="center" wrapText="1"/>
    </xf>
    <xf numFmtId="0" fontId="26" fillId="10" borderId="10" xfId="0" applyFont="1" applyFill="1" applyBorder="1" applyAlignment="1">
      <alignment horizontal="center" vertical="center" wrapText="1"/>
    </xf>
    <xf numFmtId="0" fontId="26" fillId="10" borderId="9" xfId="0" applyFont="1" applyFill="1" applyBorder="1" applyAlignment="1">
      <alignment horizontal="center" vertical="center" wrapText="1"/>
    </xf>
    <xf numFmtId="0" fontId="45" fillId="16" borderId="8" xfId="0" applyFont="1" applyFill="1" applyBorder="1" applyAlignment="1">
      <alignment horizontal="center" vertical="center" wrapText="1"/>
    </xf>
    <xf numFmtId="0" fontId="45" fillId="16" borderId="10" xfId="0" applyFont="1" applyFill="1" applyBorder="1" applyAlignment="1">
      <alignment horizontal="center" vertical="center" wrapText="1"/>
    </xf>
    <xf numFmtId="0" fontId="45" fillId="16" borderId="9" xfId="0" applyFont="1" applyFill="1" applyBorder="1" applyAlignment="1">
      <alignment horizontal="center" vertical="center" wrapText="1"/>
    </xf>
    <xf numFmtId="0" fontId="45" fillId="17" borderId="8" xfId="0" applyFont="1" applyFill="1" applyBorder="1" applyAlignment="1">
      <alignment horizontal="center" vertical="center" wrapText="1"/>
    </xf>
    <xf numFmtId="0" fontId="45" fillId="17" borderId="10" xfId="0" applyFont="1" applyFill="1" applyBorder="1" applyAlignment="1">
      <alignment horizontal="center" vertical="center" wrapText="1"/>
    </xf>
    <xf numFmtId="0" fontId="45" fillId="17" borderId="9" xfId="0" applyFont="1" applyFill="1" applyBorder="1" applyAlignment="1">
      <alignment horizontal="center" vertical="center" wrapText="1"/>
    </xf>
    <xf numFmtId="9" fontId="45" fillId="17" borderId="8" xfId="0" applyNumberFormat="1" applyFont="1" applyFill="1" applyBorder="1" applyAlignment="1">
      <alignment horizontal="center" vertical="center" wrapText="1"/>
    </xf>
    <xf numFmtId="9" fontId="45" fillId="17" borderId="10" xfId="0" applyNumberFormat="1" applyFont="1" applyFill="1" applyBorder="1" applyAlignment="1">
      <alignment horizontal="center" vertical="center" wrapText="1"/>
    </xf>
    <xf numFmtId="9" fontId="45" fillId="17" borderId="9" xfId="0" applyNumberFormat="1" applyFont="1" applyFill="1" applyBorder="1" applyAlignment="1">
      <alignment horizontal="center" vertical="center" wrapText="1"/>
    </xf>
    <xf numFmtId="0" fontId="46" fillId="14" borderId="8" xfId="0" applyFont="1" applyFill="1" applyBorder="1" applyAlignment="1">
      <alignment horizontal="center" vertical="center" wrapText="1"/>
    </xf>
    <xf numFmtId="0" fontId="46" fillId="14" borderId="10" xfId="0" applyFont="1" applyFill="1" applyBorder="1" applyAlignment="1">
      <alignment horizontal="center" vertical="center" wrapText="1"/>
    </xf>
    <xf numFmtId="0" fontId="46" fillId="14" borderId="9" xfId="0" applyFont="1" applyFill="1" applyBorder="1" applyAlignment="1">
      <alignment horizontal="center" vertical="center" wrapText="1"/>
    </xf>
    <xf numFmtId="0" fontId="45" fillId="17" borderId="8" xfId="0" applyFont="1" applyFill="1" applyBorder="1" applyAlignment="1">
      <alignment horizontal="center" vertical="center"/>
    </xf>
    <xf numFmtId="0" fontId="45" fillId="17" borderId="10" xfId="0" applyFont="1" applyFill="1" applyBorder="1" applyAlignment="1">
      <alignment horizontal="center" vertical="center"/>
    </xf>
    <xf numFmtId="0" fontId="45" fillId="17" borderId="9" xfId="0" applyFont="1" applyFill="1" applyBorder="1" applyAlignment="1">
      <alignment horizontal="center" vertical="center"/>
    </xf>
    <xf numFmtId="0" fontId="0" fillId="0" borderId="0" xfId="0" applyNumberFormat="1"/>
  </cellXfs>
  <cellStyles count="7">
    <cellStyle name="Millares 2" xfId="6" xr:uid="{BE6BAAA7-4314-4D3C-BBFE-5810F7170A40}"/>
    <cellStyle name="Moneda" xfId="1" builtinId="4"/>
    <cellStyle name="Moneda 3" xfId="4" xr:uid="{9B189801-8453-43E8-82E6-A171EEBF0EA7}"/>
    <cellStyle name="Normal" xfId="0" builtinId="0"/>
    <cellStyle name="Normal 2 2" xfId="5" xr:uid="{21122B54-F11C-44B8-A3F3-B46DAC2BA934}"/>
    <cellStyle name="Porcentaje" xfId="2" builtinId="5"/>
    <cellStyle name="Título 4" xfId="3" xr:uid="{17D39472-296F-44AE-8062-E4B981CB93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OneDrive/Escritorio/POA%202025%20JEFATURA%20DE%20AGUA%20PO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1.-POA 2022"/>
      <sheetName val="1.-componentes"/>
      <sheetName val="2.-Ejes y Objetivos PNBV"/>
      <sheetName val="3.-Objetivos Inst. PDOT"/>
    </sheetNames>
    <sheetDataSet>
      <sheetData sheetId="0">
        <row r="14">
          <cell r="K14" t="str">
            <v>MANTENIMIENTO ADECUACION Y REPARACION DE INFRAESTRUCTURA</v>
          </cell>
          <cell r="L14" t="str">
            <v xml:space="preserve">ACTIVIDAD 1.- MANTENIMIENTO Y LIMPIEZA DE CAMARAS Y ELEMENTOS COMPLEMENTARIOS DEL SISTEMA DE ALCANTARILLADO SANITARIO.                </v>
          </cell>
        </row>
        <row r="15">
          <cell r="L15" t="str">
            <v>ACTIVIDAD 2.- MANTENIMIENTO CORRECTIVO Y PREVENTIVO DE LAS CAJAS DE REGISTRO DOMICILIARIAS, COLECTORES Y CAMARAS DEL SISTEMA DE ALCANTARILLADO SANITARIO</v>
          </cell>
        </row>
        <row r="16">
          <cell r="K16" t="str">
            <v>INVESTIGACIONES PROFESIONALES Y ANALISIS DE LABORATORIO</v>
          </cell>
          <cell r="L16" t="str">
            <v>SERVICIOS PROFESIONALES DE UN LABORATORIO PARA REALIZAR LOS ANALISIS DE AGUA CRUDA, AGUA POTABLE Y AGUAS RESIDUALES EN EL CANTON QUINSALOMA</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C10BD-F49A-4DF5-8627-394E3AC9CE48}">
  <dimension ref="A3:AR309"/>
  <sheetViews>
    <sheetView tabSelected="1" topLeftCell="K302" zoomScale="70" zoomScaleNormal="70" workbookViewId="0">
      <selection activeCell="L309" sqref="L309"/>
    </sheetView>
  </sheetViews>
  <sheetFormatPr baseColWidth="10" defaultRowHeight="15" x14ac:dyDescent="0.25"/>
  <cols>
    <col min="2" max="2" width="15.7109375" customWidth="1"/>
    <col min="3" max="3" width="15.140625" customWidth="1"/>
    <col min="4" max="4" width="15.7109375" customWidth="1"/>
    <col min="5" max="5" width="11.5703125" bestFit="1" customWidth="1"/>
    <col min="8" max="8" width="21.42578125" customWidth="1"/>
    <col min="10" max="10" width="24.7109375" customWidth="1"/>
    <col min="12" max="12" width="21.5703125" customWidth="1"/>
    <col min="13" max="13" width="17.140625" customWidth="1"/>
    <col min="14" max="14" width="16.28515625" customWidth="1"/>
    <col min="15" max="15" width="15.42578125" customWidth="1"/>
    <col min="17" max="17" width="13.42578125" bestFit="1" customWidth="1"/>
    <col min="19" max="19" width="16" customWidth="1"/>
    <col min="20" max="20" width="24.28515625" customWidth="1"/>
    <col min="21" max="21" width="15.42578125" customWidth="1"/>
    <col min="22" max="22" width="14.85546875" customWidth="1"/>
    <col min="23" max="23" width="15.85546875" customWidth="1"/>
    <col min="24" max="24" width="41.42578125" customWidth="1"/>
    <col min="25" max="25" width="19.5703125" customWidth="1"/>
    <col min="26" max="26" width="16.85546875" bestFit="1" customWidth="1"/>
    <col min="27" max="27" width="53.7109375" customWidth="1"/>
    <col min="28" max="28" width="28.85546875" customWidth="1"/>
    <col min="29" max="29" width="19.42578125" bestFit="1" customWidth="1"/>
    <col min="30" max="30" width="17.7109375" customWidth="1"/>
    <col min="31" max="31" width="26.42578125" customWidth="1"/>
    <col min="34" max="34" width="23.140625" customWidth="1"/>
    <col min="35" max="35" width="21.140625" customWidth="1"/>
    <col min="36" max="36" width="16.85546875" customWidth="1"/>
  </cols>
  <sheetData>
    <row r="3" spans="1:37" x14ac:dyDescent="0.25">
      <c r="A3" s="501" t="s">
        <v>500</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row>
    <row r="4" spans="1:37" x14ac:dyDescent="0.25">
      <c r="A4" s="502"/>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row>
    <row r="5" spans="1:37" x14ac:dyDescent="0.25">
      <c r="A5" s="502"/>
      <c r="B5" s="502"/>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row>
    <row r="6" spans="1:37" x14ac:dyDescent="0.25">
      <c r="A6" s="502"/>
      <c r="B6" s="502"/>
      <c r="C6" s="502"/>
      <c r="D6" s="502"/>
      <c r="E6" s="502"/>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row>
    <row r="7" spans="1:37" x14ac:dyDescent="0.25">
      <c r="A7" s="503"/>
      <c r="B7" s="503"/>
      <c r="C7" s="503"/>
      <c r="D7" s="503"/>
      <c r="E7" s="503"/>
      <c r="F7" s="503"/>
      <c r="G7" s="503"/>
      <c r="H7" s="503"/>
      <c r="I7" s="503"/>
      <c r="J7" s="503"/>
      <c r="K7" s="503"/>
      <c r="L7" s="503"/>
      <c r="M7" s="503"/>
      <c r="N7" s="503"/>
      <c r="O7" s="503"/>
      <c r="P7" s="503"/>
      <c r="Q7" s="503"/>
      <c r="R7" s="503"/>
      <c r="S7" s="503"/>
      <c r="T7" s="503"/>
      <c r="U7" s="503"/>
      <c r="V7" s="503"/>
      <c r="W7" s="503"/>
      <c r="X7" s="503"/>
      <c r="Y7" s="503"/>
      <c r="Z7" s="503"/>
      <c r="AA7" s="503"/>
      <c r="AB7" s="503"/>
      <c r="AC7" s="503"/>
      <c r="AD7" s="503"/>
    </row>
    <row r="8" spans="1:37" ht="69.75" x14ac:dyDescent="0.25">
      <c r="A8" s="504" t="s">
        <v>0</v>
      </c>
      <c r="B8" s="504"/>
      <c r="C8" s="504"/>
      <c r="D8" s="504"/>
      <c r="E8" s="505" t="s">
        <v>1</v>
      </c>
      <c r="F8" s="505"/>
      <c r="G8" s="505"/>
      <c r="H8" s="505"/>
      <c r="I8" s="505"/>
      <c r="J8" s="505"/>
      <c r="K8" s="505"/>
      <c r="L8" s="505"/>
      <c r="M8" s="505"/>
      <c r="N8" s="505"/>
      <c r="O8" s="505"/>
      <c r="P8" s="505"/>
      <c r="Q8" s="505"/>
      <c r="R8" s="505"/>
      <c r="S8" s="505"/>
      <c r="T8" s="505"/>
      <c r="U8" s="506" t="s">
        <v>2</v>
      </c>
      <c r="V8" s="507"/>
      <c r="W8" s="507"/>
      <c r="X8" s="508"/>
      <c r="Y8" s="506" t="s">
        <v>3</v>
      </c>
      <c r="Z8" s="507"/>
      <c r="AA8" s="508"/>
      <c r="AB8" s="16"/>
      <c r="AC8" s="17"/>
      <c r="AD8" s="17"/>
      <c r="AF8" s="265"/>
      <c r="AG8" s="265"/>
      <c r="AH8" s="267" t="s">
        <v>757</v>
      </c>
      <c r="AI8" s="267" t="s">
        <v>758</v>
      </c>
      <c r="AJ8" s="267" t="s">
        <v>759</v>
      </c>
    </row>
    <row r="9" spans="1:37" ht="154.5" customHeight="1" x14ac:dyDescent="0.25">
      <c r="A9" s="1" t="s">
        <v>4</v>
      </c>
      <c r="B9" s="2" t="s">
        <v>5</v>
      </c>
      <c r="C9" s="1" t="s">
        <v>6</v>
      </c>
      <c r="D9" s="3" t="s">
        <v>7</v>
      </c>
      <c r="E9" s="4" t="s">
        <v>8</v>
      </c>
      <c r="F9" s="4" t="s">
        <v>9</v>
      </c>
      <c r="G9" s="4" t="s">
        <v>10</v>
      </c>
      <c r="H9" s="4" t="s">
        <v>11</v>
      </c>
      <c r="I9" s="4" t="s">
        <v>12</v>
      </c>
      <c r="J9" s="4" t="s">
        <v>13</v>
      </c>
      <c r="K9" s="4" t="s">
        <v>14</v>
      </c>
      <c r="L9" s="4" t="s">
        <v>15</v>
      </c>
      <c r="M9" s="4" t="s">
        <v>16</v>
      </c>
      <c r="N9" s="4" t="s">
        <v>17</v>
      </c>
      <c r="O9" s="4" t="s">
        <v>18</v>
      </c>
      <c r="P9" s="4" t="s">
        <v>19</v>
      </c>
      <c r="Q9" s="4" t="s">
        <v>20</v>
      </c>
      <c r="R9" s="4" t="s">
        <v>21</v>
      </c>
      <c r="S9" s="4" t="s">
        <v>22</v>
      </c>
      <c r="T9" s="5" t="s">
        <v>23</v>
      </c>
      <c r="U9" s="6" t="s">
        <v>24</v>
      </c>
      <c r="V9" s="6" t="s">
        <v>25</v>
      </c>
      <c r="W9" s="6" t="s">
        <v>26</v>
      </c>
      <c r="X9" s="6" t="s">
        <v>27</v>
      </c>
      <c r="Y9" s="6" t="s">
        <v>24</v>
      </c>
      <c r="Z9" s="6" t="s">
        <v>25</v>
      </c>
      <c r="AA9" s="6" t="s">
        <v>26</v>
      </c>
      <c r="AB9" s="5" t="s">
        <v>27</v>
      </c>
      <c r="AC9" s="7" t="s">
        <v>28</v>
      </c>
      <c r="AD9" s="8" t="s">
        <v>29</v>
      </c>
      <c r="AH9" s="266"/>
      <c r="AI9" s="266"/>
      <c r="AJ9" s="266"/>
    </row>
    <row r="10" spans="1:37" ht="396" x14ac:dyDescent="0.25">
      <c r="A10" s="9" t="s">
        <v>178</v>
      </c>
      <c r="B10" s="9" t="s">
        <v>34</v>
      </c>
      <c r="C10" s="9" t="s">
        <v>35</v>
      </c>
      <c r="D10" s="10" t="s">
        <v>36</v>
      </c>
      <c r="E10" s="11" t="s">
        <v>37</v>
      </c>
      <c r="F10" s="12" t="s">
        <v>30</v>
      </c>
      <c r="G10" s="12" t="s">
        <v>31</v>
      </c>
      <c r="H10" s="12"/>
      <c r="I10" s="12"/>
      <c r="J10" s="12" t="s">
        <v>38</v>
      </c>
      <c r="K10" s="12" t="s">
        <v>39</v>
      </c>
      <c r="L10" s="12" t="s">
        <v>40</v>
      </c>
      <c r="M10" s="13" t="s">
        <v>32</v>
      </c>
      <c r="N10" s="13"/>
      <c r="O10" s="12" t="s">
        <v>41</v>
      </c>
      <c r="P10" s="13" t="s">
        <v>42</v>
      </c>
      <c r="Q10" s="12" t="s">
        <v>43</v>
      </c>
      <c r="R10" s="12" t="s">
        <v>44</v>
      </c>
      <c r="S10" s="12" t="s">
        <v>45</v>
      </c>
      <c r="T10" s="12" t="s">
        <v>46</v>
      </c>
      <c r="U10" s="509" t="s">
        <v>47</v>
      </c>
      <c r="V10" s="510"/>
      <c r="W10" s="510"/>
      <c r="X10" s="511"/>
      <c r="Y10" s="509" t="s">
        <v>48</v>
      </c>
      <c r="Z10" s="510"/>
      <c r="AA10" s="510"/>
      <c r="AB10" s="14" t="s">
        <v>33</v>
      </c>
      <c r="AC10" s="15"/>
      <c r="AD10" s="15"/>
      <c r="AH10" s="266"/>
      <c r="AI10" s="266"/>
      <c r="AJ10" s="266"/>
    </row>
    <row r="11" spans="1:37" ht="92.25" x14ac:dyDescent="1.35">
      <c r="A11" s="476" t="s">
        <v>714</v>
      </c>
      <c r="B11" s="477"/>
      <c r="C11" s="477"/>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H11" s="266"/>
      <c r="AI11" s="266"/>
      <c r="AJ11" s="266"/>
    </row>
    <row r="12" spans="1:37" ht="270" x14ac:dyDescent="0.25">
      <c r="B12" s="220" t="s">
        <v>49</v>
      </c>
      <c r="C12" s="220" t="s">
        <v>50</v>
      </c>
      <c r="D12" s="221"/>
      <c r="E12" s="221">
        <v>1</v>
      </c>
      <c r="F12" s="221" t="s">
        <v>51</v>
      </c>
      <c r="G12" s="221" t="s">
        <v>51</v>
      </c>
      <c r="H12" s="220" t="s">
        <v>52</v>
      </c>
      <c r="I12" s="221"/>
      <c r="J12" s="222" t="s">
        <v>53</v>
      </c>
      <c r="K12" s="220" t="s">
        <v>54</v>
      </c>
      <c r="L12" s="220" t="s">
        <v>55</v>
      </c>
      <c r="M12" s="220"/>
      <c r="N12" s="221" t="s">
        <v>56</v>
      </c>
      <c r="O12" s="220" t="s">
        <v>57</v>
      </c>
      <c r="P12" s="221" t="s">
        <v>58</v>
      </c>
      <c r="Q12" s="223">
        <v>0.9</v>
      </c>
      <c r="R12" s="224" t="s">
        <v>59</v>
      </c>
      <c r="S12" s="221" t="s">
        <v>60</v>
      </c>
      <c r="T12" s="225">
        <v>27000</v>
      </c>
      <c r="U12" s="226">
        <v>0.33329999999999999</v>
      </c>
      <c r="V12" s="227">
        <v>0.33329999999999999</v>
      </c>
      <c r="W12" s="227">
        <v>0.33339999999999997</v>
      </c>
      <c r="X12" s="228">
        <f t="shared" ref="X12:X37" si="0">SUM(U12:W12)</f>
        <v>1</v>
      </c>
      <c r="Y12" s="229">
        <f t="shared" ref="Y12:Y52" si="1">+T12*U12</f>
        <v>8999.1</v>
      </c>
      <c r="Z12" s="229">
        <f t="shared" ref="Z12:Z52" si="2">+T12*V12</f>
        <v>8999.1</v>
      </c>
      <c r="AA12" s="229">
        <f t="shared" ref="AA12:AA52" si="3">+T12*W12</f>
        <v>9001.7999999999993</v>
      </c>
      <c r="AB12" s="229">
        <f t="shared" ref="AB12:AB52" si="4">SUM(Y12:AA12)</f>
        <v>27000</v>
      </c>
      <c r="AC12" s="230">
        <f t="shared" ref="AC12:AC52" si="5">+T12-AB12</f>
        <v>0</v>
      </c>
      <c r="AD12" s="224"/>
      <c r="AH12" s="266"/>
      <c r="AI12" s="266"/>
      <c r="AJ12" s="383"/>
    </row>
    <row r="13" spans="1:37" ht="270" x14ac:dyDescent="0.25">
      <c r="A13" s="27"/>
      <c r="B13" s="18" t="s">
        <v>49</v>
      </c>
      <c r="C13" s="18" t="s">
        <v>50</v>
      </c>
      <c r="D13" s="19"/>
      <c r="E13" s="19">
        <v>4</v>
      </c>
      <c r="F13" s="19" t="s">
        <v>51</v>
      </c>
      <c r="G13" s="19" t="s">
        <v>51</v>
      </c>
      <c r="H13" s="18" t="s">
        <v>61</v>
      </c>
      <c r="I13" s="19"/>
      <c r="J13" s="120" t="s">
        <v>53</v>
      </c>
      <c r="K13" s="19" t="s">
        <v>62</v>
      </c>
      <c r="L13" s="379" t="s">
        <v>63</v>
      </c>
      <c r="M13" s="18"/>
      <c r="N13" s="380" t="s">
        <v>56</v>
      </c>
      <c r="O13" s="18" t="s">
        <v>64</v>
      </c>
      <c r="P13" s="19" t="s">
        <v>58</v>
      </c>
      <c r="Q13" s="20">
        <v>0.75</v>
      </c>
      <c r="R13" s="21" t="s">
        <v>59</v>
      </c>
      <c r="S13" s="380" t="s">
        <v>65</v>
      </c>
      <c r="T13" s="382">
        <v>26144.3</v>
      </c>
      <c r="U13" s="22">
        <v>0.33329999999999999</v>
      </c>
      <c r="V13" s="23">
        <v>0.33329999999999999</v>
      </c>
      <c r="W13" s="23">
        <v>0.33339999999999997</v>
      </c>
      <c r="X13" s="24">
        <f t="shared" ref="X13" si="6">SUM(U13:W13)</f>
        <v>1</v>
      </c>
      <c r="Y13" s="25">
        <f t="shared" ref="Y13" si="7">+T13*U13</f>
        <v>8713.8951899999993</v>
      </c>
      <c r="Z13" s="25">
        <f t="shared" ref="Z13" si="8">+T13*V13</f>
        <v>8713.8951899999993</v>
      </c>
      <c r="AA13" s="25">
        <f t="shared" ref="AA13" si="9">+T13*W13</f>
        <v>8716.5096199999989</v>
      </c>
      <c r="AB13" s="381">
        <f t="shared" ref="AB13" si="10">SUM(Y13:AA13)</f>
        <v>26144.299999999996</v>
      </c>
      <c r="AC13" s="26">
        <f t="shared" ref="AC13" si="11">+T13-AB13</f>
        <v>0</v>
      </c>
      <c r="AD13" s="21"/>
      <c r="AH13" s="266"/>
      <c r="AI13" s="266" t="s">
        <v>810</v>
      </c>
      <c r="AJ13" s="298" t="s">
        <v>807</v>
      </c>
      <c r="AK13" s="265"/>
    </row>
    <row r="14" spans="1:37" ht="270" x14ac:dyDescent="0.25">
      <c r="A14" s="27"/>
      <c r="B14" s="18" t="s">
        <v>49</v>
      </c>
      <c r="C14" s="18" t="s">
        <v>50</v>
      </c>
      <c r="D14" s="19"/>
      <c r="E14" s="19">
        <v>4</v>
      </c>
      <c r="F14" s="19" t="s">
        <v>51</v>
      </c>
      <c r="G14" s="19" t="s">
        <v>51</v>
      </c>
      <c r="H14" s="18" t="s">
        <v>805</v>
      </c>
      <c r="I14" s="19"/>
      <c r="J14" s="120" t="s">
        <v>53</v>
      </c>
      <c r="K14" s="19" t="s">
        <v>62</v>
      </c>
      <c r="L14" s="379" t="s">
        <v>804</v>
      </c>
      <c r="M14" s="18"/>
      <c r="N14" s="380" t="s">
        <v>764</v>
      </c>
      <c r="O14" s="18" t="s">
        <v>64</v>
      </c>
      <c r="P14" s="19" t="s">
        <v>58</v>
      </c>
      <c r="Q14" s="20">
        <v>0.75</v>
      </c>
      <c r="R14" s="21" t="s">
        <v>59</v>
      </c>
      <c r="S14" s="380" t="s">
        <v>65</v>
      </c>
      <c r="T14" s="382">
        <v>3855.7</v>
      </c>
      <c r="U14" s="22">
        <v>0.33329999999999999</v>
      </c>
      <c r="V14" s="23">
        <v>0.33329999999999999</v>
      </c>
      <c r="W14" s="23">
        <v>0.33339999999999997</v>
      </c>
      <c r="X14" s="24">
        <f t="shared" si="0"/>
        <v>1</v>
      </c>
      <c r="Y14" s="25">
        <f t="shared" si="1"/>
        <v>1285.1048099999998</v>
      </c>
      <c r="Z14" s="25">
        <f t="shared" si="2"/>
        <v>1285.1048099999998</v>
      </c>
      <c r="AA14" s="25">
        <f t="shared" si="3"/>
        <v>1285.4903799999997</v>
      </c>
      <c r="AB14" s="381">
        <f t="shared" si="4"/>
        <v>3855.6999999999994</v>
      </c>
      <c r="AC14" s="26">
        <f t="shared" si="5"/>
        <v>0</v>
      </c>
      <c r="AD14" s="21"/>
      <c r="AH14" s="266"/>
      <c r="AI14" s="266"/>
      <c r="AJ14" s="298" t="s">
        <v>806</v>
      </c>
    </row>
    <row r="15" spans="1:37" ht="270" x14ac:dyDescent="0.25">
      <c r="A15" s="27"/>
      <c r="B15" s="18" t="s">
        <v>49</v>
      </c>
      <c r="C15" s="18" t="s">
        <v>50</v>
      </c>
      <c r="D15" s="19"/>
      <c r="E15" s="19">
        <v>3</v>
      </c>
      <c r="F15" s="19"/>
      <c r="G15" s="19"/>
      <c r="H15" s="18" t="s">
        <v>66</v>
      </c>
      <c r="I15" s="19"/>
      <c r="J15" s="120" t="s">
        <v>53</v>
      </c>
      <c r="K15" s="18" t="s">
        <v>54</v>
      </c>
      <c r="L15" s="18" t="s">
        <v>67</v>
      </c>
      <c r="M15" s="18"/>
      <c r="N15" s="19" t="s">
        <v>56</v>
      </c>
      <c r="O15" s="18" t="s">
        <v>64</v>
      </c>
      <c r="P15" s="19" t="s">
        <v>58</v>
      </c>
      <c r="Q15" s="20">
        <v>0.91600000000000004</v>
      </c>
      <c r="R15" s="21" t="s">
        <v>59</v>
      </c>
      <c r="S15" s="19" t="s">
        <v>65</v>
      </c>
      <c r="T15" s="28">
        <v>5000</v>
      </c>
      <c r="U15" s="22">
        <v>0.33329999999999999</v>
      </c>
      <c r="V15" s="23">
        <v>0.33329999999999999</v>
      </c>
      <c r="W15" s="23">
        <f>0.916-0.3333-0.3333</f>
        <v>0.24940000000000001</v>
      </c>
      <c r="X15" s="24">
        <f t="shared" si="0"/>
        <v>0.91599999999999993</v>
      </c>
      <c r="Y15" s="25">
        <f t="shared" si="1"/>
        <v>1666.5</v>
      </c>
      <c r="Z15" s="25">
        <f t="shared" si="2"/>
        <v>1666.5</v>
      </c>
      <c r="AA15" s="25">
        <f t="shared" si="3"/>
        <v>1247</v>
      </c>
      <c r="AB15" s="25">
        <f t="shared" si="4"/>
        <v>4580</v>
      </c>
      <c r="AC15" s="26"/>
      <c r="AD15" s="21"/>
      <c r="AH15" s="266"/>
      <c r="AI15" s="266"/>
      <c r="AJ15" s="266"/>
    </row>
    <row r="16" spans="1:37" ht="225" x14ac:dyDescent="0.25">
      <c r="A16" s="39"/>
      <c r="B16" s="40" t="s">
        <v>49</v>
      </c>
      <c r="C16" s="40" t="s">
        <v>50</v>
      </c>
      <c r="D16" s="41"/>
      <c r="E16" s="41"/>
      <c r="F16" s="41"/>
      <c r="G16" s="41"/>
      <c r="H16" s="470" t="s">
        <v>68</v>
      </c>
      <c r="I16" s="41"/>
      <c r="J16" s="121" t="s">
        <v>53</v>
      </c>
      <c r="K16" s="41" t="s">
        <v>69</v>
      </c>
      <c r="L16" s="40" t="s">
        <v>70</v>
      </c>
      <c r="M16" s="40"/>
      <c r="N16" s="41" t="s">
        <v>56</v>
      </c>
      <c r="O16" s="40" t="s">
        <v>71</v>
      </c>
      <c r="P16" s="41" t="s">
        <v>58</v>
      </c>
      <c r="Q16" s="42">
        <v>1</v>
      </c>
      <c r="R16" s="43" t="s">
        <v>59</v>
      </c>
      <c r="S16" s="40" t="s">
        <v>72</v>
      </c>
      <c r="T16" s="44">
        <v>1500</v>
      </c>
      <c r="U16" s="45">
        <v>0</v>
      </c>
      <c r="V16" s="46">
        <v>0</v>
      </c>
      <c r="W16" s="46">
        <v>1</v>
      </c>
      <c r="X16" s="47">
        <f t="shared" si="0"/>
        <v>1</v>
      </c>
      <c r="Y16" s="48">
        <f t="shared" si="1"/>
        <v>0</v>
      </c>
      <c r="Z16" s="48">
        <f t="shared" si="2"/>
        <v>0</v>
      </c>
      <c r="AA16" s="48">
        <f t="shared" si="3"/>
        <v>1500</v>
      </c>
      <c r="AB16" s="48">
        <f t="shared" si="4"/>
        <v>1500</v>
      </c>
      <c r="AC16" s="49"/>
      <c r="AD16" s="43"/>
      <c r="AH16" s="266"/>
      <c r="AI16" s="266"/>
      <c r="AJ16" s="266"/>
    </row>
    <row r="17" spans="1:44" ht="225" x14ac:dyDescent="0.25">
      <c r="A17" s="39"/>
      <c r="B17" s="40" t="s">
        <v>49</v>
      </c>
      <c r="C17" s="40" t="s">
        <v>50</v>
      </c>
      <c r="D17" s="41"/>
      <c r="E17" s="41"/>
      <c r="F17" s="41"/>
      <c r="G17" s="41"/>
      <c r="H17" s="474"/>
      <c r="I17" s="41"/>
      <c r="J17" s="121" t="s">
        <v>53</v>
      </c>
      <c r="K17" s="40" t="s">
        <v>73</v>
      </c>
      <c r="L17" s="40" t="s">
        <v>74</v>
      </c>
      <c r="M17" s="40"/>
      <c r="N17" s="41" t="s">
        <v>56</v>
      </c>
      <c r="O17" s="40" t="s">
        <v>71</v>
      </c>
      <c r="P17" s="41" t="s">
        <v>58</v>
      </c>
      <c r="Q17" s="42">
        <v>1</v>
      </c>
      <c r="R17" s="43" t="s">
        <v>59</v>
      </c>
      <c r="S17" s="40" t="s">
        <v>72</v>
      </c>
      <c r="T17" s="44">
        <v>700</v>
      </c>
      <c r="U17" s="45">
        <v>0</v>
      </c>
      <c r="V17" s="46">
        <v>1</v>
      </c>
      <c r="W17" s="46">
        <v>0</v>
      </c>
      <c r="X17" s="47">
        <f t="shared" si="0"/>
        <v>1</v>
      </c>
      <c r="Y17" s="48">
        <f t="shared" si="1"/>
        <v>0</v>
      </c>
      <c r="Z17" s="48">
        <f t="shared" si="2"/>
        <v>700</v>
      </c>
      <c r="AA17" s="48">
        <f t="shared" si="3"/>
        <v>0</v>
      </c>
      <c r="AB17" s="48">
        <f t="shared" si="4"/>
        <v>700</v>
      </c>
      <c r="AC17" s="49"/>
      <c r="AD17" s="43"/>
      <c r="AH17" s="266"/>
      <c r="AI17" s="266"/>
      <c r="AJ17" s="266"/>
    </row>
    <row r="18" spans="1:44" ht="180" x14ac:dyDescent="0.25">
      <c r="A18" s="39"/>
      <c r="B18" s="40" t="s">
        <v>49</v>
      </c>
      <c r="C18" s="40" t="s">
        <v>50</v>
      </c>
      <c r="D18" s="41"/>
      <c r="E18" s="41"/>
      <c r="F18" s="41"/>
      <c r="G18" s="41"/>
      <c r="H18" s="264" t="s">
        <v>75</v>
      </c>
      <c r="I18" s="41"/>
      <c r="J18" s="121" t="s">
        <v>53</v>
      </c>
      <c r="K18" s="41" t="s">
        <v>69</v>
      </c>
      <c r="L18" s="264" t="s">
        <v>76</v>
      </c>
      <c r="M18" s="40"/>
      <c r="N18" s="41" t="s">
        <v>56</v>
      </c>
      <c r="O18" s="40" t="s">
        <v>77</v>
      </c>
      <c r="P18" s="41" t="s">
        <v>58</v>
      </c>
      <c r="Q18" s="42">
        <v>1</v>
      </c>
      <c r="R18" s="43" t="s">
        <v>59</v>
      </c>
      <c r="S18" s="264" t="s">
        <v>78</v>
      </c>
      <c r="T18" s="273">
        <v>4000</v>
      </c>
      <c r="U18" s="45">
        <v>1</v>
      </c>
      <c r="V18" s="46">
        <v>0</v>
      </c>
      <c r="W18" s="46">
        <v>0</v>
      </c>
      <c r="X18" s="47">
        <f t="shared" si="0"/>
        <v>1</v>
      </c>
      <c r="Y18" s="48">
        <f t="shared" si="1"/>
        <v>4000</v>
      </c>
      <c r="Z18" s="48">
        <f t="shared" si="2"/>
        <v>0</v>
      </c>
      <c r="AA18" s="48">
        <f t="shared" si="3"/>
        <v>0</v>
      </c>
      <c r="AB18" s="48">
        <f t="shared" si="4"/>
        <v>4000</v>
      </c>
      <c r="AC18" s="49"/>
      <c r="AD18" s="43"/>
      <c r="AH18" s="298" t="s">
        <v>892</v>
      </c>
      <c r="AI18" s="275">
        <v>45783</v>
      </c>
      <c r="AJ18" s="266"/>
    </row>
    <row r="19" spans="1:44" ht="180" x14ac:dyDescent="0.25">
      <c r="A19" s="39"/>
      <c r="B19" s="40" t="s">
        <v>49</v>
      </c>
      <c r="C19" s="40" t="s">
        <v>50</v>
      </c>
      <c r="D19" s="41"/>
      <c r="E19" s="41"/>
      <c r="F19" s="41"/>
      <c r="G19" s="41"/>
      <c r="H19" s="40" t="s">
        <v>79</v>
      </c>
      <c r="I19" s="41"/>
      <c r="J19" s="121" t="s">
        <v>53</v>
      </c>
      <c r="K19" s="41" t="s">
        <v>62</v>
      </c>
      <c r="L19" s="264" t="s">
        <v>80</v>
      </c>
      <c r="M19" s="40"/>
      <c r="N19" s="41" t="s">
        <v>56</v>
      </c>
      <c r="O19" s="40" t="s">
        <v>81</v>
      </c>
      <c r="P19" s="41" t="s">
        <v>58</v>
      </c>
      <c r="Q19" s="42">
        <v>1</v>
      </c>
      <c r="R19" s="43" t="s">
        <v>59</v>
      </c>
      <c r="S19" s="264" t="s">
        <v>82</v>
      </c>
      <c r="T19" s="273">
        <v>5000</v>
      </c>
      <c r="U19" s="45">
        <v>0</v>
      </c>
      <c r="V19" s="46">
        <v>0</v>
      </c>
      <c r="W19" s="46">
        <v>1</v>
      </c>
      <c r="X19" s="47">
        <f t="shared" si="0"/>
        <v>1</v>
      </c>
      <c r="Y19" s="48">
        <f t="shared" si="1"/>
        <v>0</v>
      </c>
      <c r="Z19" s="48">
        <f t="shared" si="2"/>
        <v>0</v>
      </c>
      <c r="AA19" s="48">
        <f t="shared" si="3"/>
        <v>5000</v>
      </c>
      <c r="AB19" s="48">
        <f t="shared" si="4"/>
        <v>5000</v>
      </c>
      <c r="AC19" s="49"/>
      <c r="AD19" s="43"/>
      <c r="AH19" s="266"/>
      <c r="AI19" s="266"/>
      <c r="AJ19" s="266"/>
    </row>
    <row r="20" spans="1:44" ht="180" x14ac:dyDescent="0.25">
      <c r="A20" s="39"/>
      <c r="B20" s="40" t="s">
        <v>49</v>
      </c>
      <c r="C20" s="40" t="s">
        <v>50</v>
      </c>
      <c r="D20" s="41"/>
      <c r="E20" s="41"/>
      <c r="F20" s="41"/>
      <c r="G20" s="41"/>
      <c r="H20" s="40" t="s">
        <v>83</v>
      </c>
      <c r="I20" s="41"/>
      <c r="J20" s="121" t="s">
        <v>53</v>
      </c>
      <c r="K20" s="40" t="s">
        <v>84</v>
      </c>
      <c r="L20" s="52" t="s">
        <v>85</v>
      </c>
      <c r="M20" s="52"/>
      <c r="N20" s="41" t="s">
        <v>56</v>
      </c>
      <c r="O20" s="40"/>
      <c r="P20" s="41" t="s">
        <v>58</v>
      </c>
      <c r="Q20" s="42">
        <v>1</v>
      </c>
      <c r="R20" s="43" t="s">
        <v>59</v>
      </c>
      <c r="S20" s="40" t="s">
        <v>86</v>
      </c>
      <c r="T20" s="44">
        <v>2000</v>
      </c>
      <c r="U20" s="45">
        <v>1</v>
      </c>
      <c r="V20" s="46">
        <v>0</v>
      </c>
      <c r="W20" s="46">
        <v>0</v>
      </c>
      <c r="X20" s="47">
        <f t="shared" si="0"/>
        <v>1</v>
      </c>
      <c r="Y20" s="48">
        <f t="shared" si="1"/>
        <v>2000</v>
      </c>
      <c r="Z20" s="48">
        <f t="shared" si="2"/>
        <v>0</v>
      </c>
      <c r="AA20" s="48">
        <f t="shared" si="3"/>
        <v>0</v>
      </c>
      <c r="AB20" s="48">
        <f t="shared" si="4"/>
        <v>2000</v>
      </c>
      <c r="AC20" s="49"/>
      <c r="AD20" s="43"/>
      <c r="AH20" s="266"/>
      <c r="AI20" s="266"/>
      <c r="AJ20" s="266"/>
    </row>
    <row r="21" spans="1:44" ht="180" x14ac:dyDescent="0.25">
      <c r="A21" s="39"/>
      <c r="B21" s="40" t="s">
        <v>49</v>
      </c>
      <c r="C21" s="40" t="s">
        <v>50</v>
      </c>
      <c r="D21" s="41"/>
      <c r="E21" s="41"/>
      <c r="F21" s="41"/>
      <c r="G21" s="41"/>
      <c r="H21" s="40" t="s">
        <v>87</v>
      </c>
      <c r="I21" s="41"/>
      <c r="J21" s="121" t="s">
        <v>53</v>
      </c>
      <c r="K21" s="40" t="s">
        <v>54</v>
      </c>
      <c r="L21" s="437" t="s">
        <v>88</v>
      </c>
      <c r="M21" s="52"/>
      <c r="N21" s="41" t="s">
        <v>56</v>
      </c>
      <c r="O21" s="40" t="s">
        <v>89</v>
      </c>
      <c r="P21" s="41" t="s">
        <v>58</v>
      </c>
      <c r="Q21" s="42">
        <v>1</v>
      </c>
      <c r="R21" s="43" t="s">
        <v>59</v>
      </c>
      <c r="S21" s="264" t="s">
        <v>90</v>
      </c>
      <c r="T21" s="273">
        <v>2000</v>
      </c>
      <c r="U21" s="45">
        <v>0</v>
      </c>
      <c r="V21" s="46">
        <v>1</v>
      </c>
      <c r="W21" s="46">
        <v>0</v>
      </c>
      <c r="X21" s="47">
        <f t="shared" si="0"/>
        <v>1</v>
      </c>
      <c r="Y21" s="48">
        <f t="shared" si="1"/>
        <v>0</v>
      </c>
      <c r="Z21" s="276">
        <f t="shared" si="2"/>
        <v>2000</v>
      </c>
      <c r="AA21" s="48">
        <f t="shared" si="3"/>
        <v>0</v>
      </c>
      <c r="AB21" s="48">
        <f t="shared" si="4"/>
        <v>2000</v>
      </c>
      <c r="AC21" s="49"/>
      <c r="AD21" s="43"/>
      <c r="AH21" s="438">
        <v>45750</v>
      </c>
      <c r="AI21" s="439" t="s">
        <v>872</v>
      </c>
      <c r="AJ21" s="266"/>
    </row>
    <row r="22" spans="1:44" ht="210" x14ac:dyDescent="0.25">
      <c r="A22" s="39"/>
      <c r="B22" s="40" t="s">
        <v>49</v>
      </c>
      <c r="C22" s="40" t="s">
        <v>50</v>
      </c>
      <c r="D22" s="41"/>
      <c r="E22" s="41"/>
      <c r="F22" s="41"/>
      <c r="G22" s="41"/>
      <c r="H22" s="40" t="s">
        <v>91</v>
      </c>
      <c r="I22" s="41"/>
      <c r="J22" s="121" t="s">
        <v>53</v>
      </c>
      <c r="K22" s="40" t="s">
        <v>54</v>
      </c>
      <c r="L22" s="40" t="s">
        <v>92</v>
      </c>
      <c r="M22" s="40"/>
      <c r="N22" s="41" t="s">
        <v>56</v>
      </c>
      <c r="O22" s="40" t="s">
        <v>93</v>
      </c>
      <c r="P22" s="41" t="s">
        <v>58</v>
      </c>
      <c r="Q22" s="42">
        <v>1</v>
      </c>
      <c r="R22" s="43" t="s">
        <v>59</v>
      </c>
      <c r="S22" s="40" t="s">
        <v>94</v>
      </c>
      <c r="T22" s="44">
        <v>1000</v>
      </c>
      <c r="U22" s="45">
        <v>1</v>
      </c>
      <c r="V22" s="46">
        <v>0</v>
      </c>
      <c r="W22" s="46">
        <v>0</v>
      </c>
      <c r="X22" s="47">
        <f t="shared" si="0"/>
        <v>1</v>
      </c>
      <c r="Y22" s="48">
        <f t="shared" si="1"/>
        <v>1000</v>
      </c>
      <c r="Z22" s="48">
        <f t="shared" si="2"/>
        <v>0</v>
      </c>
      <c r="AA22" s="48">
        <f t="shared" si="3"/>
        <v>0</v>
      </c>
      <c r="AB22" s="48">
        <f t="shared" si="4"/>
        <v>1000</v>
      </c>
      <c r="AC22" s="49"/>
      <c r="AD22" s="43"/>
      <c r="AH22" s="266"/>
      <c r="AI22" s="266"/>
      <c r="AJ22" s="266"/>
    </row>
    <row r="23" spans="1:44" ht="180" x14ac:dyDescent="0.25">
      <c r="A23" s="39"/>
      <c r="B23" s="40" t="s">
        <v>49</v>
      </c>
      <c r="C23" s="40" t="s">
        <v>50</v>
      </c>
      <c r="D23" s="41"/>
      <c r="E23" s="41"/>
      <c r="F23" s="41"/>
      <c r="G23" s="41"/>
      <c r="H23" s="470" t="s">
        <v>95</v>
      </c>
      <c r="I23" s="41"/>
      <c r="J23" s="121" t="s">
        <v>53</v>
      </c>
      <c r="K23" s="40" t="s">
        <v>54</v>
      </c>
      <c r="L23" s="40" t="s">
        <v>96</v>
      </c>
      <c r="M23" s="40"/>
      <c r="N23" s="41" t="s">
        <v>56</v>
      </c>
      <c r="O23" s="40" t="s">
        <v>97</v>
      </c>
      <c r="P23" s="41" t="s">
        <v>58</v>
      </c>
      <c r="Q23" s="42">
        <v>1</v>
      </c>
      <c r="R23" s="43" t="s">
        <v>59</v>
      </c>
      <c r="S23" s="40" t="s">
        <v>98</v>
      </c>
      <c r="T23" s="44">
        <v>4000</v>
      </c>
      <c r="U23" s="45">
        <v>0.5</v>
      </c>
      <c r="V23" s="46">
        <v>0</v>
      </c>
      <c r="W23" s="46">
        <v>0.5</v>
      </c>
      <c r="X23" s="47">
        <f t="shared" si="0"/>
        <v>1</v>
      </c>
      <c r="Y23" s="48">
        <f t="shared" si="1"/>
        <v>2000</v>
      </c>
      <c r="Z23" s="48">
        <f t="shared" si="2"/>
        <v>0</v>
      </c>
      <c r="AA23" s="48">
        <f t="shared" si="3"/>
        <v>2000</v>
      </c>
      <c r="AB23" s="48">
        <f t="shared" si="4"/>
        <v>4000</v>
      </c>
      <c r="AC23" s="49"/>
      <c r="AD23" s="43"/>
      <c r="AH23" s="266"/>
      <c r="AI23" s="266"/>
      <c r="AJ23" s="266"/>
    </row>
    <row r="24" spans="1:44" ht="180" x14ac:dyDescent="0.25">
      <c r="A24" s="39"/>
      <c r="B24" s="40" t="s">
        <v>49</v>
      </c>
      <c r="C24" s="40" t="s">
        <v>50</v>
      </c>
      <c r="D24" s="41"/>
      <c r="E24" s="41"/>
      <c r="F24" s="41"/>
      <c r="G24" s="41"/>
      <c r="H24" s="474"/>
      <c r="I24" s="41"/>
      <c r="J24" s="121" t="s">
        <v>53</v>
      </c>
      <c r="K24" s="41" t="s">
        <v>62</v>
      </c>
      <c r="L24" s="264" t="s">
        <v>99</v>
      </c>
      <c r="M24" s="40"/>
      <c r="N24" s="41" t="s">
        <v>56</v>
      </c>
      <c r="O24" s="40" t="s">
        <v>100</v>
      </c>
      <c r="P24" s="41" t="s">
        <v>58</v>
      </c>
      <c r="Q24" s="42">
        <v>1</v>
      </c>
      <c r="R24" s="43" t="s">
        <v>59</v>
      </c>
      <c r="S24" s="264" t="s">
        <v>98</v>
      </c>
      <c r="T24" s="273">
        <v>5000</v>
      </c>
      <c r="U24" s="45">
        <v>0</v>
      </c>
      <c r="V24" s="46">
        <v>1</v>
      </c>
      <c r="W24" s="46">
        <v>0</v>
      </c>
      <c r="X24" s="47">
        <f t="shared" si="0"/>
        <v>1</v>
      </c>
      <c r="Y24" s="48">
        <f t="shared" si="1"/>
        <v>0</v>
      </c>
      <c r="Z24" s="48">
        <f t="shared" si="2"/>
        <v>5000</v>
      </c>
      <c r="AA24" s="48">
        <f t="shared" si="3"/>
        <v>0</v>
      </c>
      <c r="AB24" s="48">
        <f t="shared" si="4"/>
        <v>5000</v>
      </c>
      <c r="AC24" s="49"/>
      <c r="AD24" s="43"/>
      <c r="AH24" s="274">
        <v>4999.97</v>
      </c>
      <c r="AI24" s="367">
        <v>45749</v>
      </c>
      <c r="AJ24" s="266"/>
      <c r="AP24" s="268"/>
      <c r="AQ24" s="269"/>
      <c r="AR24" s="269"/>
    </row>
    <row r="25" spans="1:44" ht="210" x14ac:dyDescent="0.25">
      <c r="A25" s="39"/>
      <c r="B25" s="40" t="s">
        <v>49</v>
      </c>
      <c r="C25" s="40" t="s">
        <v>50</v>
      </c>
      <c r="D25" s="41"/>
      <c r="E25" s="41"/>
      <c r="F25" s="41"/>
      <c r="G25" s="41"/>
      <c r="H25" s="470" t="s">
        <v>101</v>
      </c>
      <c r="I25" s="41"/>
      <c r="J25" s="121" t="s">
        <v>53</v>
      </c>
      <c r="K25" s="40" t="s">
        <v>54</v>
      </c>
      <c r="L25" s="264" t="s">
        <v>102</v>
      </c>
      <c r="M25" s="40"/>
      <c r="N25" s="41" t="s">
        <v>56</v>
      </c>
      <c r="O25" s="40" t="s">
        <v>103</v>
      </c>
      <c r="P25" s="41" t="s">
        <v>58</v>
      </c>
      <c r="Q25" s="42">
        <v>1</v>
      </c>
      <c r="R25" s="43" t="s">
        <v>756</v>
      </c>
      <c r="S25" s="264" t="s">
        <v>104</v>
      </c>
      <c r="T25" s="44">
        <v>26250</v>
      </c>
      <c r="U25" s="45">
        <v>0.33329999999999999</v>
      </c>
      <c r="V25" s="46">
        <v>0.33329999999999999</v>
      </c>
      <c r="W25" s="46">
        <v>0.33339999999999997</v>
      </c>
      <c r="X25" s="47">
        <f t="shared" si="0"/>
        <v>1</v>
      </c>
      <c r="Y25" s="48">
        <f t="shared" si="1"/>
        <v>8749.125</v>
      </c>
      <c r="Z25" s="48">
        <f t="shared" si="2"/>
        <v>8749.125</v>
      </c>
      <c r="AA25" s="48">
        <f t="shared" si="3"/>
        <v>8751.75</v>
      </c>
      <c r="AB25" s="48">
        <f t="shared" si="4"/>
        <v>26250</v>
      </c>
      <c r="AC25" s="49"/>
      <c r="AD25" s="43"/>
      <c r="AH25" s="270">
        <v>45678</v>
      </c>
      <c r="AI25" s="271" t="s">
        <v>760</v>
      </c>
      <c r="AJ25" s="270"/>
      <c r="AK25" s="271"/>
    </row>
    <row r="26" spans="1:44" ht="180" x14ac:dyDescent="0.25">
      <c r="A26" s="39"/>
      <c r="B26" s="40" t="s">
        <v>49</v>
      </c>
      <c r="C26" s="40" t="s">
        <v>50</v>
      </c>
      <c r="D26" s="41"/>
      <c r="E26" s="41"/>
      <c r="F26" s="41"/>
      <c r="G26" s="41"/>
      <c r="H26" s="474"/>
      <c r="I26" s="41"/>
      <c r="J26" s="121" t="s">
        <v>53</v>
      </c>
      <c r="K26" s="40" t="s">
        <v>54</v>
      </c>
      <c r="L26" s="264" t="s">
        <v>105</v>
      </c>
      <c r="M26" s="40"/>
      <c r="N26" s="41" t="s">
        <v>56</v>
      </c>
      <c r="O26" s="40" t="s">
        <v>103</v>
      </c>
      <c r="P26" s="41" t="s">
        <v>58</v>
      </c>
      <c r="Q26" s="42">
        <v>1</v>
      </c>
      <c r="R26" s="43" t="s">
        <v>59</v>
      </c>
      <c r="S26" s="264" t="s">
        <v>104</v>
      </c>
      <c r="T26" s="273">
        <v>4500</v>
      </c>
      <c r="U26" s="45">
        <v>0.33329999999999999</v>
      </c>
      <c r="V26" s="46">
        <v>0.33329999999999999</v>
      </c>
      <c r="W26" s="46">
        <v>0.33339999999999997</v>
      </c>
      <c r="X26" s="47">
        <f t="shared" si="0"/>
        <v>1</v>
      </c>
      <c r="Y26" s="48">
        <f t="shared" si="1"/>
        <v>1499.85</v>
      </c>
      <c r="Z26" s="48">
        <f t="shared" si="2"/>
        <v>1499.85</v>
      </c>
      <c r="AA26" s="48">
        <f t="shared" si="3"/>
        <v>1500.3</v>
      </c>
      <c r="AB26" s="48">
        <f t="shared" si="4"/>
        <v>4500</v>
      </c>
      <c r="AC26" s="49"/>
      <c r="AD26" s="43"/>
      <c r="AH26" s="266"/>
      <c r="AI26" s="266"/>
      <c r="AJ26" s="266"/>
    </row>
    <row r="27" spans="1:44" ht="180" x14ac:dyDescent="0.25">
      <c r="A27" s="39"/>
      <c r="B27" s="40" t="s">
        <v>49</v>
      </c>
      <c r="C27" s="40" t="s">
        <v>50</v>
      </c>
      <c r="D27" s="41"/>
      <c r="E27" s="41"/>
      <c r="F27" s="41"/>
      <c r="G27" s="41"/>
      <c r="H27" s="40" t="s">
        <v>106</v>
      </c>
      <c r="I27" s="41"/>
      <c r="J27" s="121" t="s">
        <v>53</v>
      </c>
      <c r="K27" s="40" t="s">
        <v>107</v>
      </c>
      <c r="L27" s="40" t="s">
        <v>108</v>
      </c>
      <c r="M27" s="40"/>
      <c r="N27" s="41" t="s">
        <v>56</v>
      </c>
      <c r="O27" s="40" t="s">
        <v>109</v>
      </c>
      <c r="P27" s="41" t="s">
        <v>58</v>
      </c>
      <c r="Q27" s="42">
        <v>1</v>
      </c>
      <c r="R27" s="43" t="s">
        <v>59</v>
      </c>
      <c r="S27" s="40" t="s">
        <v>110</v>
      </c>
      <c r="T27" s="44">
        <v>3000</v>
      </c>
      <c r="U27" s="45">
        <v>0</v>
      </c>
      <c r="V27" s="46">
        <v>0</v>
      </c>
      <c r="W27" s="46">
        <v>1</v>
      </c>
      <c r="X27" s="47">
        <f t="shared" si="0"/>
        <v>1</v>
      </c>
      <c r="Y27" s="48">
        <f t="shared" si="1"/>
        <v>0</v>
      </c>
      <c r="Z27" s="48">
        <f t="shared" si="2"/>
        <v>0</v>
      </c>
      <c r="AA27" s="48">
        <f t="shared" si="3"/>
        <v>3000</v>
      </c>
      <c r="AB27" s="48">
        <f t="shared" si="4"/>
        <v>3000</v>
      </c>
      <c r="AC27" s="49"/>
      <c r="AD27" s="43"/>
      <c r="AH27" s="266"/>
      <c r="AI27" s="266"/>
      <c r="AJ27" s="266"/>
    </row>
    <row r="28" spans="1:44" ht="300" x14ac:dyDescent="0.25">
      <c r="A28" s="39"/>
      <c r="B28" s="40" t="s">
        <v>49</v>
      </c>
      <c r="C28" s="40" t="s">
        <v>50</v>
      </c>
      <c r="D28" s="41"/>
      <c r="E28" s="41"/>
      <c r="F28" s="41"/>
      <c r="G28" s="41"/>
      <c r="H28" s="470" t="s">
        <v>111</v>
      </c>
      <c r="I28" s="41"/>
      <c r="J28" s="121" t="s">
        <v>53</v>
      </c>
      <c r="K28" s="40" t="s">
        <v>107</v>
      </c>
      <c r="L28" s="40" t="s">
        <v>112</v>
      </c>
      <c r="M28" s="40"/>
      <c r="N28" s="41"/>
      <c r="O28" s="40" t="s">
        <v>113</v>
      </c>
      <c r="P28" s="41" t="s">
        <v>58</v>
      </c>
      <c r="Q28" s="42">
        <v>1</v>
      </c>
      <c r="R28" s="43" t="s">
        <v>59</v>
      </c>
      <c r="S28" s="40" t="s">
        <v>114</v>
      </c>
      <c r="T28" s="44">
        <v>2000</v>
      </c>
      <c r="U28" s="45">
        <v>0</v>
      </c>
      <c r="V28" s="46">
        <v>1</v>
      </c>
      <c r="W28" s="46">
        <v>0</v>
      </c>
      <c r="X28" s="47">
        <f t="shared" si="0"/>
        <v>1</v>
      </c>
      <c r="Y28" s="48">
        <f t="shared" si="1"/>
        <v>0</v>
      </c>
      <c r="Z28" s="48">
        <f t="shared" si="2"/>
        <v>2000</v>
      </c>
      <c r="AA28" s="48">
        <f t="shared" si="3"/>
        <v>0</v>
      </c>
      <c r="AB28" s="48">
        <f t="shared" si="4"/>
        <v>2000</v>
      </c>
      <c r="AC28" s="49"/>
      <c r="AD28" s="43"/>
      <c r="AH28" s="266"/>
      <c r="AI28" s="266"/>
      <c r="AJ28" s="266"/>
    </row>
    <row r="29" spans="1:44" ht="300" x14ac:dyDescent="0.25">
      <c r="A29" s="39"/>
      <c r="B29" s="40" t="s">
        <v>49</v>
      </c>
      <c r="C29" s="40" t="s">
        <v>50</v>
      </c>
      <c r="D29" s="41"/>
      <c r="E29" s="41"/>
      <c r="F29" s="41"/>
      <c r="G29" s="41"/>
      <c r="H29" s="474"/>
      <c r="I29" s="41"/>
      <c r="J29" s="121" t="s">
        <v>53</v>
      </c>
      <c r="K29" s="40" t="s">
        <v>73</v>
      </c>
      <c r="L29" s="40" t="s">
        <v>115</v>
      </c>
      <c r="M29" s="40"/>
      <c r="N29" s="41"/>
      <c r="O29" s="40" t="s">
        <v>113</v>
      </c>
      <c r="P29" s="41" t="s">
        <v>58</v>
      </c>
      <c r="Q29" s="42">
        <v>1</v>
      </c>
      <c r="R29" s="43" t="s">
        <v>59</v>
      </c>
      <c r="S29" s="40" t="s">
        <v>114</v>
      </c>
      <c r="T29" s="44">
        <v>2000</v>
      </c>
      <c r="U29" s="45">
        <v>0</v>
      </c>
      <c r="V29" s="46">
        <v>1</v>
      </c>
      <c r="W29" s="46">
        <v>0</v>
      </c>
      <c r="X29" s="47">
        <f t="shared" si="0"/>
        <v>1</v>
      </c>
      <c r="Y29" s="48">
        <f t="shared" si="1"/>
        <v>0</v>
      </c>
      <c r="Z29" s="48">
        <f t="shared" si="2"/>
        <v>2000</v>
      </c>
      <c r="AA29" s="48">
        <f t="shared" si="3"/>
        <v>0</v>
      </c>
      <c r="AB29" s="48">
        <f t="shared" si="4"/>
        <v>2000</v>
      </c>
      <c r="AC29" s="49"/>
      <c r="AD29" s="43"/>
      <c r="AH29" s="266"/>
      <c r="AI29" s="266"/>
      <c r="AJ29" s="266"/>
    </row>
    <row r="30" spans="1:44" ht="180" x14ac:dyDescent="0.25">
      <c r="A30" s="39"/>
      <c r="B30" s="40" t="s">
        <v>49</v>
      </c>
      <c r="C30" s="40" t="s">
        <v>50</v>
      </c>
      <c r="D30" s="41"/>
      <c r="E30" s="41"/>
      <c r="F30" s="41"/>
      <c r="G30" s="41"/>
      <c r="H30" s="470" t="s">
        <v>116</v>
      </c>
      <c r="I30" s="41"/>
      <c r="J30" s="121" t="s">
        <v>53</v>
      </c>
      <c r="K30" s="41" t="s">
        <v>62</v>
      </c>
      <c r="L30" s="40" t="s">
        <v>117</v>
      </c>
      <c r="M30" s="40"/>
      <c r="N30" s="41"/>
      <c r="O30" s="40" t="s">
        <v>118</v>
      </c>
      <c r="P30" s="41" t="s">
        <v>58</v>
      </c>
      <c r="Q30" s="42">
        <v>1</v>
      </c>
      <c r="R30" s="43" t="s">
        <v>59</v>
      </c>
      <c r="S30" s="40" t="s">
        <v>119</v>
      </c>
      <c r="T30" s="44">
        <v>4000</v>
      </c>
      <c r="U30" s="45">
        <v>0</v>
      </c>
      <c r="V30" s="46">
        <v>0</v>
      </c>
      <c r="W30" s="46">
        <v>1</v>
      </c>
      <c r="X30" s="47">
        <f t="shared" si="0"/>
        <v>1</v>
      </c>
      <c r="Y30" s="48">
        <f t="shared" si="1"/>
        <v>0</v>
      </c>
      <c r="Z30" s="48">
        <f t="shared" si="2"/>
        <v>0</v>
      </c>
      <c r="AA30" s="48">
        <f t="shared" si="3"/>
        <v>4000</v>
      </c>
      <c r="AB30" s="48">
        <f t="shared" si="4"/>
        <v>4000</v>
      </c>
      <c r="AC30" s="49"/>
      <c r="AD30" s="43"/>
      <c r="AH30" s="266"/>
      <c r="AI30" s="266"/>
      <c r="AJ30" s="266"/>
    </row>
    <row r="31" spans="1:44" ht="315" x14ac:dyDescent="0.25">
      <c r="A31" s="39"/>
      <c r="B31" s="40" t="s">
        <v>49</v>
      </c>
      <c r="C31" s="40" t="s">
        <v>50</v>
      </c>
      <c r="D31" s="41"/>
      <c r="E31" s="41"/>
      <c r="F31" s="41"/>
      <c r="G31" s="41"/>
      <c r="H31" s="471"/>
      <c r="I31" s="41"/>
      <c r="J31" s="121" t="s">
        <v>53</v>
      </c>
      <c r="K31" s="41" t="s">
        <v>62</v>
      </c>
      <c r="L31" s="40" t="s">
        <v>120</v>
      </c>
      <c r="M31" s="40"/>
      <c r="N31" s="41"/>
      <c r="O31" s="40" t="s">
        <v>121</v>
      </c>
      <c r="P31" s="41" t="s">
        <v>58</v>
      </c>
      <c r="Q31" s="42">
        <v>1</v>
      </c>
      <c r="R31" s="43" t="s">
        <v>59</v>
      </c>
      <c r="S31" s="40" t="s">
        <v>119</v>
      </c>
      <c r="T31" s="44">
        <v>2000</v>
      </c>
      <c r="U31" s="45">
        <v>0</v>
      </c>
      <c r="V31" s="46">
        <v>0</v>
      </c>
      <c r="W31" s="46">
        <v>1</v>
      </c>
      <c r="X31" s="47">
        <f t="shared" si="0"/>
        <v>1</v>
      </c>
      <c r="Y31" s="48">
        <f t="shared" si="1"/>
        <v>0</v>
      </c>
      <c r="Z31" s="48">
        <f t="shared" si="2"/>
        <v>0</v>
      </c>
      <c r="AA31" s="48">
        <f t="shared" si="3"/>
        <v>2000</v>
      </c>
      <c r="AB31" s="48">
        <f t="shared" si="4"/>
        <v>2000</v>
      </c>
      <c r="AC31" s="49"/>
      <c r="AD31" s="43"/>
      <c r="AH31" s="266"/>
      <c r="AI31" s="266"/>
      <c r="AJ31" s="266"/>
    </row>
    <row r="32" spans="1:44" ht="180" x14ac:dyDescent="0.25">
      <c r="A32" s="39"/>
      <c r="B32" s="40" t="s">
        <v>49</v>
      </c>
      <c r="C32" s="40" t="s">
        <v>50</v>
      </c>
      <c r="D32" s="41"/>
      <c r="E32" s="41"/>
      <c r="F32" s="41"/>
      <c r="G32" s="41"/>
      <c r="H32" s="471"/>
      <c r="I32" s="41"/>
      <c r="J32" s="121" t="s">
        <v>53</v>
      </c>
      <c r="K32" s="41" t="s">
        <v>62</v>
      </c>
      <c r="L32" s="40" t="s">
        <v>122</v>
      </c>
      <c r="M32" s="40"/>
      <c r="N32" s="41"/>
      <c r="O32" s="40" t="s">
        <v>123</v>
      </c>
      <c r="P32" s="41" t="s">
        <v>58</v>
      </c>
      <c r="Q32" s="42">
        <v>1</v>
      </c>
      <c r="R32" s="43" t="s">
        <v>59</v>
      </c>
      <c r="S32" s="40" t="s">
        <v>119</v>
      </c>
      <c r="T32" s="44">
        <v>320</v>
      </c>
      <c r="U32" s="45">
        <v>0</v>
      </c>
      <c r="V32" s="46">
        <v>0</v>
      </c>
      <c r="W32" s="46">
        <v>1</v>
      </c>
      <c r="X32" s="47">
        <f t="shared" si="0"/>
        <v>1</v>
      </c>
      <c r="Y32" s="48">
        <f t="shared" si="1"/>
        <v>0</v>
      </c>
      <c r="Z32" s="48">
        <f t="shared" si="2"/>
        <v>0</v>
      </c>
      <c r="AA32" s="48">
        <f t="shared" si="3"/>
        <v>320</v>
      </c>
      <c r="AB32" s="48">
        <f t="shared" si="4"/>
        <v>320</v>
      </c>
      <c r="AC32" s="49"/>
      <c r="AD32" s="43"/>
      <c r="AH32" s="266"/>
      <c r="AI32" s="266"/>
      <c r="AJ32" s="266"/>
    </row>
    <row r="33" spans="1:37" ht="180" x14ac:dyDescent="0.25">
      <c r="A33" s="39"/>
      <c r="B33" s="40" t="s">
        <v>49</v>
      </c>
      <c r="C33" s="40" t="s">
        <v>50</v>
      </c>
      <c r="D33" s="41"/>
      <c r="E33" s="41"/>
      <c r="F33" s="41"/>
      <c r="G33" s="41"/>
      <c r="H33" s="471"/>
      <c r="I33" s="41"/>
      <c r="J33" s="121" t="s">
        <v>53</v>
      </c>
      <c r="K33" s="41" t="s">
        <v>62</v>
      </c>
      <c r="L33" s="52" t="s">
        <v>124</v>
      </c>
      <c r="M33" s="52"/>
      <c r="N33" s="41"/>
      <c r="O33" s="40" t="s">
        <v>123</v>
      </c>
      <c r="P33" s="41" t="s">
        <v>58</v>
      </c>
      <c r="Q33" s="42">
        <v>1</v>
      </c>
      <c r="R33" s="43" t="s">
        <v>59</v>
      </c>
      <c r="S33" s="40" t="s">
        <v>119</v>
      </c>
      <c r="T33" s="44">
        <v>4800</v>
      </c>
      <c r="U33" s="45">
        <v>0</v>
      </c>
      <c r="V33" s="46">
        <v>0</v>
      </c>
      <c r="W33" s="46">
        <v>1</v>
      </c>
      <c r="X33" s="47">
        <f t="shared" si="0"/>
        <v>1</v>
      </c>
      <c r="Y33" s="48">
        <f t="shared" si="1"/>
        <v>0</v>
      </c>
      <c r="Z33" s="48">
        <f t="shared" si="2"/>
        <v>0</v>
      </c>
      <c r="AA33" s="48">
        <f t="shared" si="3"/>
        <v>4800</v>
      </c>
      <c r="AB33" s="48">
        <f t="shared" si="4"/>
        <v>4800</v>
      </c>
      <c r="AC33" s="49"/>
      <c r="AD33" s="43"/>
      <c r="AH33" s="266"/>
      <c r="AI33" s="266"/>
      <c r="AJ33" s="266"/>
    </row>
    <row r="34" spans="1:37" ht="180" x14ac:dyDescent="0.25">
      <c r="A34" s="39"/>
      <c r="B34" s="40" t="s">
        <v>49</v>
      </c>
      <c r="C34" s="40" t="s">
        <v>50</v>
      </c>
      <c r="D34" s="41"/>
      <c r="E34" s="41"/>
      <c r="F34" s="41"/>
      <c r="G34" s="41"/>
      <c r="H34" s="474"/>
      <c r="I34" s="41"/>
      <c r="J34" s="121" t="s">
        <v>53</v>
      </c>
      <c r="K34" s="41" t="s">
        <v>62</v>
      </c>
      <c r="L34" s="52" t="s">
        <v>125</v>
      </c>
      <c r="M34" s="52"/>
      <c r="N34" s="41"/>
      <c r="O34" s="40" t="s">
        <v>123</v>
      </c>
      <c r="P34" s="41" t="s">
        <v>58</v>
      </c>
      <c r="Q34" s="42">
        <v>1</v>
      </c>
      <c r="R34" s="43" t="s">
        <v>59</v>
      </c>
      <c r="S34" s="40" t="s">
        <v>119</v>
      </c>
      <c r="T34" s="44">
        <v>3000</v>
      </c>
      <c r="U34" s="45">
        <v>0.33329999999999999</v>
      </c>
      <c r="V34" s="46">
        <v>0.33329999999999999</v>
      </c>
      <c r="W34" s="46">
        <v>0.33339999999999997</v>
      </c>
      <c r="X34" s="47">
        <f t="shared" si="0"/>
        <v>1</v>
      </c>
      <c r="Y34" s="48">
        <f t="shared" si="1"/>
        <v>999.9</v>
      </c>
      <c r="Z34" s="48">
        <f t="shared" si="2"/>
        <v>999.9</v>
      </c>
      <c r="AA34" s="48">
        <f t="shared" si="3"/>
        <v>1000.1999999999999</v>
      </c>
      <c r="AB34" s="48">
        <f t="shared" si="4"/>
        <v>3000</v>
      </c>
      <c r="AC34" s="49"/>
      <c r="AD34" s="43"/>
      <c r="AH34" s="266"/>
      <c r="AI34" s="266"/>
      <c r="AJ34" s="266"/>
    </row>
    <row r="35" spans="1:37" ht="180" x14ac:dyDescent="0.25">
      <c r="A35" s="39"/>
      <c r="B35" s="40" t="s">
        <v>49</v>
      </c>
      <c r="C35" s="40" t="s">
        <v>50</v>
      </c>
      <c r="D35" s="41"/>
      <c r="E35" s="41"/>
      <c r="F35" s="41"/>
      <c r="G35" s="41"/>
      <c r="H35" s="470" t="s">
        <v>126</v>
      </c>
      <c r="I35" s="41"/>
      <c r="J35" s="121" t="s">
        <v>53</v>
      </c>
      <c r="K35" s="41" t="s">
        <v>62</v>
      </c>
      <c r="L35" s="40" t="s">
        <v>127</v>
      </c>
      <c r="M35" s="40"/>
      <c r="N35" s="41"/>
      <c r="O35" s="40" t="s">
        <v>128</v>
      </c>
      <c r="P35" s="41" t="s">
        <v>58</v>
      </c>
      <c r="Q35" s="42">
        <v>1</v>
      </c>
      <c r="R35" s="43" t="s">
        <v>59</v>
      </c>
      <c r="S35" s="40" t="s">
        <v>129</v>
      </c>
      <c r="T35" s="44">
        <v>2000</v>
      </c>
      <c r="U35" s="45">
        <v>0</v>
      </c>
      <c r="V35" s="46">
        <v>0</v>
      </c>
      <c r="W35" s="46">
        <v>1</v>
      </c>
      <c r="X35" s="47">
        <f t="shared" si="0"/>
        <v>1</v>
      </c>
      <c r="Y35" s="48">
        <f t="shared" si="1"/>
        <v>0</v>
      </c>
      <c r="Z35" s="48">
        <f t="shared" si="2"/>
        <v>0</v>
      </c>
      <c r="AA35" s="48">
        <f t="shared" si="3"/>
        <v>2000</v>
      </c>
      <c r="AB35" s="48">
        <f t="shared" si="4"/>
        <v>2000</v>
      </c>
      <c r="AC35" s="49"/>
      <c r="AD35" s="43"/>
      <c r="AH35" s="266"/>
      <c r="AI35" s="266"/>
      <c r="AJ35" s="266"/>
    </row>
    <row r="36" spans="1:37" ht="87.75" customHeight="1" x14ac:dyDescent="0.25">
      <c r="A36" s="39"/>
      <c r="B36" s="40"/>
      <c r="C36" s="40"/>
      <c r="D36" s="41"/>
      <c r="E36" s="41"/>
      <c r="F36" s="41"/>
      <c r="G36" s="41"/>
      <c r="H36" s="471"/>
      <c r="I36" s="41"/>
      <c r="J36" s="121" t="s">
        <v>53</v>
      </c>
      <c r="K36" s="40" t="s">
        <v>107</v>
      </c>
      <c r="L36" s="264" t="s">
        <v>878</v>
      </c>
      <c r="M36" s="40"/>
      <c r="N36" s="41" t="s">
        <v>56</v>
      </c>
      <c r="O36" s="40" t="s">
        <v>123</v>
      </c>
      <c r="P36" s="41" t="s">
        <v>58</v>
      </c>
      <c r="Q36" s="42">
        <v>1</v>
      </c>
      <c r="R36" s="43" t="s">
        <v>59</v>
      </c>
      <c r="S36" s="264" t="s">
        <v>129</v>
      </c>
      <c r="T36" s="273">
        <v>600</v>
      </c>
      <c r="U36" s="45">
        <v>1</v>
      </c>
      <c r="V36" s="46">
        <v>0</v>
      </c>
      <c r="W36" s="46">
        <v>0</v>
      </c>
      <c r="X36" s="47">
        <f t="shared" si="0"/>
        <v>1</v>
      </c>
      <c r="Y36" s="446">
        <v>600</v>
      </c>
      <c r="Z36" s="48"/>
      <c r="AA36" s="276">
        <v>600</v>
      </c>
      <c r="AB36" s="48">
        <v>600</v>
      </c>
      <c r="AC36" s="49"/>
      <c r="AD36" s="43"/>
      <c r="AH36" s="275">
        <v>45391</v>
      </c>
      <c r="AI36" s="298" t="s">
        <v>879</v>
      </c>
      <c r="AJ36" s="274" t="s">
        <v>886</v>
      </c>
    </row>
    <row r="37" spans="1:37" ht="180" x14ac:dyDescent="0.25">
      <c r="A37" s="39"/>
      <c r="B37" s="40" t="s">
        <v>49</v>
      </c>
      <c r="C37" s="40" t="s">
        <v>50</v>
      </c>
      <c r="D37" s="41"/>
      <c r="E37" s="41"/>
      <c r="F37" s="41"/>
      <c r="G37" s="41"/>
      <c r="H37" s="474"/>
      <c r="I37" s="41"/>
      <c r="J37" s="121" t="s">
        <v>53</v>
      </c>
      <c r="K37" s="40" t="s">
        <v>107</v>
      </c>
      <c r="L37" s="264" t="s">
        <v>130</v>
      </c>
      <c r="M37" s="40"/>
      <c r="N37" s="41" t="s">
        <v>56</v>
      </c>
      <c r="O37" s="40" t="s">
        <v>123</v>
      </c>
      <c r="P37" s="41" t="s">
        <v>58</v>
      </c>
      <c r="Q37" s="42">
        <v>1</v>
      </c>
      <c r="R37" s="43" t="s">
        <v>59</v>
      </c>
      <c r="S37" s="40" t="s">
        <v>129</v>
      </c>
      <c r="T37" s="44">
        <v>0</v>
      </c>
      <c r="U37" s="45">
        <v>1</v>
      </c>
      <c r="V37" s="46">
        <v>0</v>
      </c>
      <c r="W37" s="46">
        <v>0</v>
      </c>
      <c r="X37" s="47">
        <f t="shared" si="0"/>
        <v>1</v>
      </c>
      <c r="Y37" s="48">
        <f t="shared" si="1"/>
        <v>0</v>
      </c>
      <c r="Z37" s="48">
        <f t="shared" si="2"/>
        <v>0</v>
      </c>
      <c r="AA37" s="48">
        <f t="shared" si="3"/>
        <v>0</v>
      </c>
      <c r="AB37" s="48">
        <f t="shared" si="4"/>
        <v>0</v>
      </c>
      <c r="AC37" s="49"/>
      <c r="AD37" s="43"/>
      <c r="AH37" s="275">
        <v>45391</v>
      </c>
      <c r="AI37" s="298" t="s">
        <v>877</v>
      </c>
      <c r="AJ37" s="266"/>
    </row>
    <row r="38" spans="1:37" ht="180" x14ac:dyDescent="0.25">
      <c r="A38" s="39"/>
      <c r="B38" s="40" t="s">
        <v>49</v>
      </c>
      <c r="C38" s="40" t="s">
        <v>50</v>
      </c>
      <c r="D38" s="41"/>
      <c r="E38" s="41"/>
      <c r="F38" s="41" t="s">
        <v>51</v>
      </c>
      <c r="G38" s="41" t="s">
        <v>51</v>
      </c>
      <c r="H38" s="470" t="s">
        <v>131</v>
      </c>
      <c r="I38" s="41"/>
      <c r="J38" s="121" t="s">
        <v>53</v>
      </c>
      <c r="K38" s="41" t="s">
        <v>62</v>
      </c>
      <c r="L38" s="264" t="s">
        <v>132</v>
      </c>
      <c r="M38" s="40"/>
      <c r="N38" s="41" t="s">
        <v>56</v>
      </c>
      <c r="O38" s="40" t="s">
        <v>118</v>
      </c>
      <c r="P38" s="41" t="s">
        <v>58</v>
      </c>
      <c r="Q38" s="42">
        <v>1</v>
      </c>
      <c r="R38" s="43" t="s">
        <v>59</v>
      </c>
      <c r="S38" s="264" t="s">
        <v>133</v>
      </c>
      <c r="T38" s="360">
        <v>3000</v>
      </c>
      <c r="U38" s="45">
        <v>1</v>
      </c>
      <c r="V38" s="46">
        <v>0</v>
      </c>
      <c r="W38" s="46">
        <v>0</v>
      </c>
      <c r="X38" s="47">
        <f t="shared" ref="X38:X52" si="12">SUM(U38:W38)</f>
        <v>1</v>
      </c>
      <c r="Y38" s="276">
        <f t="shared" si="1"/>
        <v>3000</v>
      </c>
      <c r="Z38" s="48">
        <f t="shared" si="2"/>
        <v>0</v>
      </c>
      <c r="AA38" s="48">
        <f t="shared" si="3"/>
        <v>0</v>
      </c>
      <c r="AB38" s="48">
        <f t="shared" si="4"/>
        <v>3000</v>
      </c>
      <c r="AC38" s="49">
        <f t="shared" si="5"/>
        <v>0</v>
      </c>
      <c r="AD38" s="43"/>
      <c r="AH38" s="298" t="s">
        <v>811</v>
      </c>
      <c r="AI38" s="275">
        <v>45700</v>
      </c>
      <c r="AJ38" s="266"/>
    </row>
    <row r="39" spans="1:37" ht="180" x14ac:dyDescent="0.25">
      <c r="A39" s="39"/>
      <c r="B39" s="40" t="s">
        <v>49</v>
      </c>
      <c r="C39" s="40" t="s">
        <v>50</v>
      </c>
      <c r="D39" s="41"/>
      <c r="E39" s="41"/>
      <c r="F39" s="41" t="s">
        <v>51</v>
      </c>
      <c r="G39" s="41" t="s">
        <v>51</v>
      </c>
      <c r="H39" s="474"/>
      <c r="I39" s="41"/>
      <c r="J39" s="121" t="s">
        <v>53</v>
      </c>
      <c r="K39" s="41" t="s">
        <v>62</v>
      </c>
      <c r="L39" s="40" t="s">
        <v>134</v>
      </c>
      <c r="M39" s="40"/>
      <c r="N39" s="41" t="s">
        <v>56</v>
      </c>
      <c r="O39" s="40" t="s">
        <v>118</v>
      </c>
      <c r="P39" s="41" t="s">
        <v>58</v>
      </c>
      <c r="Q39" s="42">
        <v>1</v>
      </c>
      <c r="R39" s="43" t="s">
        <v>59</v>
      </c>
      <c r="S39" s="41" t="s">
        <v>133</v>
      </c>
      <c r="T39" s="53">
        <v>3000</v>
      </c>
      <c r="U39" s="45">
        <v>1</v>
      </c>
      <c r="V39" s="46">
        <v>0</v>
      </c>
      <c r="W39" s="46">
        <v>0</v>
      </c>
      <c r="X39" s="47">
        <f t="shared" ref="X39:X48" si="13">SUM(U39:W39)</f>
        <v>1</v>
      </c>
      <c r="Y39" s="48">
        <f t="shared" si="1"/>
        <v>3000</v>
      </c>
      <c r="Z39" s="48">
        <f t="shared" si="2"/>
        <v>0</v>
      </c>
      <c r="AA39" s="48">
        <f t="shared" si="3"/>
        <v>0</v>
      </c>
      <c r="AB39" s="48">
        <f t="shared" ref="AB39:AB48" si="14">SUM(Y39:AA39)</f>
        <v>3000</v>
      </c>
      <c r="AC39" s="49">
        <f t="shared" si="5"/>
        <v>0</v>
      </c>
      <c r="AD39" s="43"/>
      <c r="AH39" s="266"/>
      <c r="AI39" s="266"/>
      <c r="AJ39" s="266"/>
    </row>
    <row r="40" spans="1:37" ht="405" x14ac:dyDescent="0.25">
      <c r="A40" s="39"/>
      <c r="B40" s="40" t="s">
        <v>49</v>
      </c>
      <c r="C40" s="40" t="s">
        <v>50</v>
      </c>
      <c r="D40" s="41"/>
      <c r="E40" s="41"/>
      <c r="F40" s="41"/>
      <c r="G40" s="41"/>
      <c r="H40" s="50" t="s">
        <v>135</v>
      </c>
      <c r="I40" s="41"/>
      <c r="J40" s="121" t="s">
        <v>53</v>
      </c>
      <c r="K40" s="40" t="s">
        <v>73</v>
      </c>
      <c r="L40" s="40" t="s">
        <v>136</v>
      </c>
      <c r="M40" s="40"/>
      <c r="N40" s="41" t="s">
        <v>56</v>
      </c>
      <c r="O40" s="40" t="s">
        <v>137</v>
      </c>
      <c r="P40" s="41" t="s">
        <v>58</v>
      </c>
      <c r="Q40" s="42">
        <v>1</v>
      </c>
      <c r="R40" s="43" t="s">
        <v>59</v>
      </c>
      <c r="S40" s="264" t="s">
        <v>138</v>
      </c>
      <c r="T40" s="360">
        <v>1000</v>
      </c>
      <c r="U40" s="45">
        <v>0</v>
      </c>
      <c r="V40" s="46">
        <v>1</v>
      </c>
      <c r="W40" s="46">
        <v>0</v>
      </c>
      <c r="X40" s="47">
        <f t="shared" si="13"/>
        <v>1</v>
      </c>
      <c r="Y40" s="48">
        <f t="shared" si="1"/>
        <v>0</v>
      </c>
      <c r="Z40" s="276">
        <f t="shared" si="2"/>
        <v>1000</v>
      </c>
      <c r="AA40" s="48">
        <f t="shared" si="3"/>
        <v>0</v>
      </c>
      <c r="AB40" s="276">
        <f t="shared" si="14"/>
        <v>1000</v>
      </c>
      <c r="AC40" s="49"/>
      <c r="AD40" s="43"/>
      <c r="AH40" s="303" t="s">
        <v>882</v>
      </c>
      <c r="AI40" s="304">
        <v>45761</v>
      </c>
      <c r="AJ40" s="266"/>
    </row>
    <row r="41" spans="1:37" ht="210" x14ac:dyDescent="0.25">
      <c r="A41" s="39"/>
      <c r="B41" s="40" t="s">
        <v>49</v>
      </c>
      <c r="C41" s="40" t="s">
        <v>50</v>
      </c>
      <c r="D41" s="41"/>
      <c r="E41" s="41"/>
      <c r="F41" s="41"/>
      <c r="G41" s="41"/>
      <c r="H41" s="50" t="s">
        <v>139</v>
      </c>
      <c r="I41" s="41"/>
      <c r="J41" s="121" t="s">
        <v>53</v>
      </c>
      <c r="K41" s="40" t="s">
        <v>54</v>
      </c>
      <c r="L41" s="264" t="s">
        <v>140</v>
      </c>
      <c r="M41" s="40"/>
      <c r="N41" s="41" t="s">
        <v>56</v>
      </c>
      <c r="O41" s="40" t="s">
        <v>141</v>
      </c>
      <c r="P41" s="41" t="s">
        <v>58</v>
      </c>
      <c r="Q41" s="42">
        <v>1</v>
      </c>
      <c r="R41" s="43" t="s">
        <v>59</v>
      </c>
      <c r="S41" s="264" t="s">
        <v>142</v>
      </c>
      <c r="T41" s="360">
        <v>2500</v>
      </c>
      <c r="U41" s="45">
        <v>0.5</v>
      </c>
      <c r="V41" s="46">
        <v>0.5</v>
      </c>
      <c r="W41" s="46">
        <v>0</v>
      </c>
      <c r="X41" s="47">
        <f t="shared" si="13"/>
        <v>1</v>
      </c>
      <c r="Y41" s="48">
        <f t="shared" si="1"/>
        <v>1250</v>
      </c>
      <c r="Z41" s="48">
        <f t="shared" si="2"/>
        <v>1250</v>
      </c>
      <c r="AA41" s="48">
        <f t="shared" si="3"/>
        <v>0</v>
      </c>
      <c r="AB41" s="48">
        <f t="shared" si="14"/>
        <v>2500</v>
      </c>
      <c r="AC41" s="49"/>
      <c r="AD41" s="43"/>
      <c r="AH41" s="309" t="s">
        <v>813</v>
      </c>
      <c r="AI41" s="304">
        <v>45699</v>
      </c>
      <c r="AJ41" s="266"/>
    </row>
    <row r="42" spans="1:37" ht="210" x14ac:dyDescent="0.25">
      <c r="A42" s="39"/>
      <c r="B42" s="40" t="s">
        <v>49</v>
      </c>
      <c r="C42" s="40" t="s">
        <v>50</v>
      </c>
      <c r="D42" s="41"/>
      <c r="E42" s="41"/>
      <c r="F42" s="41"/>
      <c r="G42" s="41"/>
      <c r="H42" s="50" t="s">
        <v>143</v>
      </c>
      <c r="I42" s="41"/>
      <c r="J42" s="121" t="s">
        <v>53</v>
      </c>
      <c r="K42" s="40" t="s">
        <v>54</v>
      </c>
      <c r="L42" s="264" t="s">
        <v>144</v>
      </c>
      <c r="M42" s="40"/>
      <c r="N42" s="41" t="s">
        <v>56</v>
      </c>
      <c r="O42" s="40" t="s">
        <v>145</v>
      </c>
      <c r="P42" s="41" t="s">
        <v>58</v>
      </c>
      <c r="Q42" s="42">
        <v>1</v>
      </c>
      <c r="R42" s="43" t="s">
        <v>59</v>
      </c>
      <c r="S42" s="264" t="s">
        <v>146</v>
      </c>
      <c r="T42" s="360">
        <v>1000</v>
      </c>
      <c r="U42" s="45">
        <v>0.5</v>
      </c>
      <c r="V42" s="46">
        <v>0.5</v>
      </c>
      <c r="W42" s="46">
        <v>0</v>
      </c>
      <c r="X42" s="47">
        <f t="shared" si="13"/>
        <v>1</v>
      </c>
      <c r="Y42" s="48">
        <f t="shared" si="1"/>
        <v>500</v>
      </c>
      <c r="Z42" s="48">
        <f t="shared" si="2"/>
        <v>500</v>
      </c>
      <c r="AA42" s="48">
        <f t="shared" si="3"/>
        <v>0</v>
      </c>
      <c r="AB42" s="48">
        <f t="shared" si="14"/>
        <v>1000</v>
      </c>
      <c r="AC42" s="49"/>
      <c r="AD42" s="43"/>
      <c r="AH42" s="366">
        <v>430.98</v>
      </c>
      <c r="AI42" s="275">
        <v>45706</v>
      </c>
      <c r="AK42" s="266"/>
    </row>
    <row r="43" spans="1:37" ht="210" x14ac:dyDescent="0.25">
      <c r="A43" s="39"/>
      <c r="B43" s="40" t="s">
        <v>49</v>
      </c>
      <c r="C43" s="40" t="s">
        <v>50</v>
      </c>
      <c r="D43" s="41"/>
      <c r="E43" s="41"/>
      <c r="F43" s="41"/>
      <c r="G43" s="41"/>
      <c r="H43" s="50" t="s">
        <v>147</v>
      </c>
      <c r="I43" s="41"/>
      <c r="J43" s="121" t="s">
        <v>53</v>
      </c>
      <c r="K43" s="41" t="s">
        <v>62</v>
      </c>
      <c r="L43" s="264" t="s">
        <v>148</v>
      </c>
      <c r="M43" s="40"/>
      <c r="N43" s="41" t="s">
        <v>56</v>
      </c>
      <c r="O43" s="40" t="s">
        <v>149</v>
      </c>
      <c r="P43" s="41" t="s">
        <v>58</v>
      </c>
      <c r="Q43" s="42">
        <v>1</v>
      </c>
      <c r="R43" s="43" t="s">
        <v>59</v>
      </c>
      <c r="S43" s="264" t="s">
        <v>150</v>
      </c>
      <c r="T43" s="360">
        <v>10000</v>
      </c>
      <c r="U43" s="45">
        <v>0</v>
      </c>
      <c r="V43" s="46">
        <v>1</v>
      </c>
      <c r="W43" s="46">
        <v>0</v>
      </c>
      <c r="X43" s="47">
        <f t="shared" si="13"/>
        <v>1</v>
      </c>
      <c r="Y43" s="48">
        <f t="shared" si="1"/>
        <v>0</v>
      </c>
      <c r="Z43" s="48">
        <f t="shared" si="2"/>
        <v>10000</v>
      </c>
      <c r="AA43" s="48">
        <f t="shared" si="3"/>
        <v>0</v>
      </c>
      <c r="AB43" s="48">
        <f t="shared" si="14"/>
        <v>10000</v>
      </c>
      <c r="AC43" s="49"/>
      <c r="AD43" s="43"/>
      <c r="AH43" s="275">
        <v>45797</v>
      </c>
      <c r="AI43" s="298" t="s">
        <v>913</v>
      </c>
      <c r="AJ43" s="266"/>
    </row>
    <row r="44" spans="1:37" ht="180" x14ac:dyDescent="0.25">
      <c r="A44" s="39"/>
      <c r="B44" s="40" t="s">
        <v>49</v>
      </c>
      <c r="C44" s="40" t="s">
        <v>50</v>
      </c>
      <c r="D44" s="41"/>
      <c r="E44" s="41"/>
      <c r="F44" s="41"/>
      <c r="G44" s="41"/>
      <c r="H44" s="40" t="s">
        <v>151</v>
      </c>
      <c r="I44" s="41"/>
      <c r="J44" s="121" t="s">
        <v>53</v>
      </c>
      <c r="K44" s="40" t="s">
        <v>73</v>
      </c>
      <c r="L44" s="52" t="s">
        <v>152</v>
      </c>
      <c r="M44" s="52"/>
      <c r="N44" s="41" t="s">
        <v>56</v>
      </c>
      <c r="O44" s="40" t="s">
        <v>153</v>
      </c>
      <c r="P44" s="41" t="s">
        <v>58</v>
      </c>
      <c r="Q44" s="42">
        <v>1</v>
      </c>
      <c r="R44" s="43" t="s">
        <v>154</v>
      </c>
      <c r="S44" s="41" t="s">
        <v>155</v>
      </c>
      <c r="T44" s="48">
        <v>3000</v>
      </c>
      <c r="U44" s="45">
        <v>0</v>
      </c>
      <c r="V44" s="46">
        <v>1</v>
      </c>
      <c r="W44" s="46">
        <v>0</v>
      </c>
      <c r="X44" s="47">
        <f t="shared" si="13"/>
        <v>1</v>
      </c>
      <c r="Y44" s="48">
        <f t="shared" si="1"/>
        <v>0</v>
      </c>
      <c r="Z44" s="48">
        <f t="shared" si="2"/>
        <v>3000</v>
      </c>
      <c r="AA44" s="48">
        <f t="shared" si="3"/>
        <v>0</v>
      </c>
      <c r="AB44" s="48">
        <f t="shared" si="14"/>
        <v>3000</v>
      </c>
      <c r="AC44" s="49"/>
      <c r="AD44" s="43"/>
      <c r="AH44" s="266"/>
      <c r="AI44" s="266"/>
      <c r="AJ44" s="266"/>
    </row>
    <row r="45" spans="1:37" ht="180" x14ac:dyDescent="0.25">
      <c r="A45" s="39"/>
      <c r="B45" s="40" t="s">
        <v>49</v>
      </c>
      <c r="C45" s="40" t="s">
        <v>50</v>
      </c>
      <c r="D45" s="41"/>
      <c r="E45" s="41"/>
      <c r="F45" s="41" t="s">
        <v>51</v>
      </c>
      <c r="G45" s="41" t="s">
        <v>51</v>
      </c>
      <c r="H45" s="40" t="s">
        <v>156</v>
      </c>
      <c r="I45" s="41"/>
      <c r="J45" s="121" t="s">
        <v>53</v>
      </c>
      <c r="K45" s="40" t="s">
        <v>54</v>
      </c>
      <c r="L45" s="52" t="s">
        <v>157</v>
      </c>
      <c r="M45" s="52"/>
      <c r="N45" s="41" t="s">
        <v>56</v>
      </c>
      <c r="O45" s="40" t="s">
        <v>64</v>
      </c>
      <c r="P45" s="41" t="s">
        <v>58</v>
      </c>
      <c r="Q45" s="42">
        <v>1</v>
      </c>
      <c r="R45" s="43" t="s">
        <v>154</v>
      </c>
      <c r="S45" s="41" t="s">
        <v>158</v>
      </c>
      <c r="T45" s="48">
        <v>400</v>
      </c>
      <c r="U45" s="45">
        <v>0.33329999999999999</v>
      </c>
      <c r="V45" s="46">
        <v>0.33329999999999999</v>
      </c>
      <c r="W45" s="46">
        <v>0.33339999999999997</v>
      </c>
      <c r="X45" s="47">
        <f t="shared" si="13"/>
        <v>1</v>
      </c>
      <c r="Y45" s="48">
        <f t="shared" si="1"/>
        <v>133.32</v>
      </c>
      <c r="Z45" s="48">
        <f t="shared" si="2"/>
        <v>133.32</v>
      </c>
      <c r="AA45" s="48">
        <f t="shared" si="3"/>
        <v>133.35999999999999</v>
      </c>
      <c r="AB45" s="48">
        <f t="shared" si="14"/>
        <v>400</v>
      </c>
      <c r="AC45" s="49">
        <f t="shared" ref="AC45" si="15">+T45-AB45</f>
        <v>0</v>
      </c>
      <c r="AD45" s="43"/>
      <c r="AH45" s="266"/>
      <c r="AI45" s="266"/>
      <c r="AJ45" s="266"/>
    </row>
    <row r="46" spans="1:37" ht="180" x14ac:dyDescent="0.25">
      <c r="A46" s="39"/>
      <c r="B46" s="40" t="s">
        <v>49</v>
      </c>
      <c r="C46" s="40" t="s">
        <v>50</v>
      </c>
      <c r="D46" s="41"/>
      <c r="E46" s="41"/>
      <c r="F46" s="41"/>
      <c r="G46" s="41"/>
      <c r="H46" s="40" t="s">
        <v>159</v>
      </c>
      <c r="I46" s="41"/>
      <c r="J46" s="121" t="s">
        <v>53</v>
      </c>
      <c r="K46" s="40" t="s">
        <v>107</v>
      </c>
      <c r="L46" s="52" t="s">
        <v>160</v>
      </c>
      <c r="M46" s="52"/>
      <c r="N46" s="41" t="s">
        <v>56</v>
      </c>
      <c r="O46" s="40" t="s">
        <v>64</v>
      </c>
      <c r="P46" s="41" t="s">
        <v>58</v>
      </c>
      <c r="Q46" s="42">
        <v>1</v>
      </c>
      <c r="R46" s="43" t="s">
        <v>154</v>
      </c>
      <c r="S46" s="40" t="s">
        <v>161</v>
      </c>
      <c r="T46" s="48">
        <v>1200</v>
      </c>
      <c r="U46" s="45">
        <v>0.33329999999999999</v>
      </c>
      <c r="V46" s="46">
        <v>0.33329999999999999</v>
      </c>
      <c r="W46" s="46">
        <v>0.33339999999999997</v>
      </c>
      <c r="X46" s="47">
        <f t="shared" si="13"/>
        <v>1</v>
      </c>
      <c r="Y46" s="48">
        <f t="shared" si="1"/>
        <v>399.96</v>
      </c>
      <c r="Z46" s="48">
        <f t="shared" si="2"/>
        <v>399.96</v>
      </c>
      <c r="AA46" s="48">
        <f t="shared" si="3"/>
        <v>400.08</v>
      </c>
      <c r="AB46" s="48">
        <f t="shared" si="14"/>
        <v>1200</v>
      </c>
      <c r="AC46" s="49"/>
      <c r="AD46" s="43"/>
      <c r="AH46" s="266"/>
      <c r="AI46" s="266"/>
      <c r="AJ46" s="266"/>
    </row>
    <row r="47" spans="1:37" ht="225" x14ac:dyDescent="0.25">
      <c r="A47" s="39"/>
      <c r="B47" s="40" t="s">
        <v>49</v>
      </c>
      <c r="C47" s="40" t="s">
        <v>50</v>
      </c>
      <c r="D47" s="41"/>
      <c r="E47" s="41"/>
      <c r="F47" s="41" t="s">
        <v>51</v>
      </c>
      <c r="G47" s="41" t="s">
        <v>51</v>
      </c>
      <c r="H47" s="40" t="s">
        <v>162</v>
      </c>
      <c r="I47" s="41"/>
      <c r="J47" s="121" t="s">
        <v>53</v>
      </c>
      <c r="K47" s="40" t="s">
        <v>54</v>
      </c>
      <c r="L47" s="444" t="s">
        <v>163</v>
      </c>
      <c r="M47" s="52"/>
      <c r="N47" s="41" t="s">
        <v>56</v>
      </c>
      <c r="O47" s="40" t="s">
        <v>164</v>
      </c>
      <c r="P47" s="41" t="s">
        <v>58</v>
      </c>
      <c r="Q47" s="42">
        <v>1</v>
      </c>
      <c r="R47" s="43" t="s">
        <v>165</v>
      </c>
      <c r="S47" s="445" t="s">
        <v>166</v>
      </c>
      <c r="T47" s="48">
        <v>2000</v>
      </c>
      <c r="U47" s="45">
        <v>0.5</v>
      </c>
      <c r="V47" s="46">
        <v>0.5</v>
      </c>
      <c r="W47" s="46">
        <v>0</v>
      </c>
      <c r="X47" s="47">
        <f t="shared" si="13"/>
        <v>1</v>
      </c>
      <c r="Y47" s="48">
        <f t="shared" si="1"/>
        <v>1000</v>
      </c>
      <c r="Z47" s="48">
        <f t="shared" si="2"/>
        <v>1000</v>
      </c>
      <c r="AA47" s="48">
        <f t="shared" si="3"/>
        <v>0</v>
      </c>
      <c r="AB47" s="48">
        <f t="shared" si="14"/>
        <v>2000</v>
      </c>
      <c r="AC47" s="49">
        <f t="shared" ref="AC47" si="16">+T47-AB47</f>
        <v>0</v>
      </c>
      <c r="AD47" s="43"/>
      <c r="AH47" s="266"/>
      <c r="AI47" s="266"/>
      <c r="AJ47" s="266"/>
    </row>
    <row r="48" spans="1:37" ht="210" x14ac:dyDescent="0.25">
      <c r="A48" s="39"/>
      <c r="B48" s="40" t="s">
        <v>49</v>
      </c>
      <c r="C48" s="40" t="s">
        <v>50</v>
      </c>
      <c r="D48" s="41"/>
      <c r="E48" s="41"/>
      <c r="F48" s="41"/>
      <c r="G48" s="41"/>
      <c r="H48" s="40" t="s">
        <v>167</v>
      </c>
      <c r="I48" s="41"/>
      <c r="J48" s="121" t="s">
        <v>53</v>
      </c>
      <c r="K48" s="40" t="s">
        <v>54</v>
      </c>
      <c r="L48" s="40" t="s">
        <v>927</v>
      </c>
      <c r="M48" s="40"/>
      <c r="N48" s="41" t="s">
        <v>56</v>
      </c>
      <c r="O48" s="40" t="s">
        <v>168</v>
      </c>
      <c r="P48" s="41" t="s">
        <v>58</v>
      </c>
      <c r="Q48" s="42">
        <v>1</v>
      </c>
      <c r="R48" s="43" t="s">
        <v>165</v>
      </c>
      <c r="S48" s="41" t="s">
        <v>169</v>
      </c>
      <c r="T48" s="48">
        <v>2000</v>
      </c>
      <c r="U48" s="45">
        <v>0.5</v>
      </c>
      <c r="V48" s="46">
        <v>0.5</v>
      </c>
      <c r="W48" s="46">
        <v>0</v>
      </c>
      <c r="X48" s="47">
        <f t="shared" si="13"/>
        <v>1</v>
      </c>
      <c r="Y48" s="48">
        <f t="shared" si="1"/>
        <v>1000</v>
      </c>
      <c r="Z48" s="48">
        <f t="shared" si="2"/>
        <v>1000</v>
      </c>
      <c r="AA48" s="48">
        <f t="shared" si="3"/>
        <v>0</v>
      </c>
      <c r="AB48" s="48">
        <f t="shared" si="14"/>
        <v>2000</v>
      </c>
      <c r="AC48" s="49"/>
      <c r="AD48" s="43"/>
      <c r="AH48" s="366">
        <v>15</v>
      </c>
      <c r="AI48" s="275">
        <v>45332</v>
      </c>
      <c r="AJ48" s="274"/>
    </row>
    <row r="49" spans="1:36" ht="225" x14ac:dyDescent="0.25">
      <c r="A49" s="39"/>
      <c r="B49" s="40" t="s">
        <v>49</v>
      </c>
      <c r="C49" s="40" t="s">
        <v>50</v>
      </c>
      <c r="D49" s="41"/>
      <c r="E49" s="41"/>
      <c r="F49" s="41" t="s">
        <v>51</v>
      </c>
      <c r="G49" s="41" t="s">
        <v>51</v>
      </c>
      <c r="H49" s="470" t="s">
        <v>170</v>
      </c>
      <c r="I49" s="41"/>
      <c r="J49" s="121" t="s">
        <v>53</v>
      </c>
      <c r="K49" s="41" t="s">
        <v>62</v>
      </c>
      <c r="L49" s="264" t="s">
        <v>171</v>
      </c>
      <c r="M49" s="40"/>
      <c r="N49" s="41" t="s">
        <v>56</v>
      </c>
      <c r="O49" s="40" t="s">
        <v>172</v>
      </c>
      <c r="P49" s="41" t="s">
        <v>58</v>
      </c>
      <c r="Q49" s="42">
        <v>1</v>
      </c>
      <c r="R49" s="43" t="s">
        <v>165</v>
      </c>
      <c r="S49" s="365" t="s">
        <v>173</v>
      </c>
      <c r="T49" s="276">
        <v>15000</v>
      </c>
      <c r="U49" s="45">
        <v>0</v>
      </c>
      <c r="V49" s="46">
        <v>0</v>
      </c>
      <c r="W49" s="46">
        <v>1</v>
      </c>
      <c r="X49" s="47">
        <f t="shared" si="12"/>
        <v>1</v>
      </c>
      <c r="Y49" s="48">
        <f t="shared" si="1"/>
        <v>0</v>
      </c>
      <c r="Z49" s="48">
        <f t="shared" si="2"/>
        <v>0</v>
      </c>
      <c r="AA49" s="48">
        <f t="shared" si="3"/>
        <v>15000</v>
      </c>
      <c r="AB49" s="48">
        <f t="shared" si="4"/>
        <v>15000</v>
      </c>
      <c r="AC49" s="49">
        <f t="shared" si="5"/>
        <v>0</v>
      </c>
      <c r="AD49" s="43"/>
      <c r="AH49" s="266"/>
      <c r="AI49" s="266"/>
      <c r="AJ49" s="266"/>
    </row>
    <row r="50" spans="1:36" ht="225" x14ac:dyDescent="0.25">
      <c r="A50" s="39"/>
      <c r="B50" s="40" t="s">
        <v>49</v>
      </c>
      <c r="C50" s="40" t="s">
        <v>50</v>
      </c>
      <c r="D50" s="41"/>
      <c r="E50" s="41"/>
      <c r="F50" s="40" t="s">
        <v>174</v>
      </c>
      <c r="G50" s="41"/>
      <c r="H50" s="474"/>
      <c r="I50" s="41"/>
      <c r="J50" s="121" t="s">
        <v>53</v>
      </c>
      <c r="K50" s="41" t="s">
        <v>62</v>
      </c>
      <c r="L50" s="40" t="s">
        <v>175</v>
      </c>
      <c r="M50" s="40"/>
      <c r="N50" s="41" t="s">
        <v>56</v>
      </c>
      <c r="O50" s="40" t="s">
        <v>172</v>
      </c>
      <c r="P50" s="41" t="s">
        <v>58</v>
      </c>
      <c r="Q50" s="42">
        <v>1</v>
      </c>
      <c r="R50" s="43" t="s">
        <v>165</v>
      </c>
      <c r="S50" s="41" t="s">
        <v>173</v>
      </c>
      <c r="T50" s="48">
        <v>10000</v>
      </c>
      <c r="U50" s="45">
        <v>1</v>
      </c>
      <c r="V50" s="46">
        <v>0</v>
      </c>
      <c r="W50" s="46">
        <v>0</v>
      </c>
      <c r="X50" s="47">
        <f t="shared" si="12"/>
        <v>1</v>
      </c>
      <c r="Y50" s="48">
        <f t="shared" si="1"/>
        <v>10000</v>
      </c>
      <c r="Z50" s="48">
        <f t="shared" si="2"/>
        <v>0</v>
      </c>
      <c r="AA50" s="48">
        <f t="shared" si="3"/>
        <v>0</v>
      </c>
      <c r="AB50" s="48">
        <f t="shared" si="4"/>
        <v>10000</v>
      </c>
      <c r="AC50" s="49">
        <f t="shared" si="5"/>
        <v>0</v>
      </c>
      <c r="AD50" s="43"/>
      <c r="AH50" s="266"/>
      <c r="AI50" s="266"/>
      <c r="AJ50" s="266"/>
    </row>
    <row r="51" spans="1:36" ht="180" x14ac:dyDescent="0.25">
      <c r="A51" s="39"/>
      <c r="B51" s="40" t="s">
        <v>49</v>
      </c>
      <c r="C51" s="40" t="s">
        <v>50</v>
      </c>
      <c r="D51" s="41"/>
      <c r="E51" s="41"/>
      <c r="F51" s="41"/>
      <c r="G51" s="41"/>
      <c r="H51" s="41"/>
      <c r="I51" s="41"/>
      <c r="J51" s="121" t="s">
        <v>53</v>
      </c>
      <c r="K51" s="40" t="s">
        <v>107</v>
      </c>
      <c r="L51" s="40" t="s">
        <v>176</v>
      </c>
      <c r="M51" s="40"/>
      <c r="N51" s="41" t="s">
        <v>56</v>
      </c>
      <c r="O51" s="41"/>
      <c r="P51" s="41" t="s">
        <v>58</v>
      </c>
      <c r="Q51" s="42">
        <v>1</v>
      </c>
      <c r="R51" s="43" t="s">
        <v>165</v>
      </c>
      <c r="S51" s="41" t="s">
        <v>177</v>
      </c>
      <c r="T51" s="48">
        <v>11602.17</v>
      </c>
      <c r="U51" s="45">
        <v>0.33329999999999999</v>
      </c>
      <c r="V51" s="46">
        <v>0.33329999999999999</v>
      </c>
      <c r="W51" s="46">
        <v>0.33339999999999997</v>
      </c>
      <c r="X51" s="47">
        <f t="shared" si="12"/>
        <v>1</v>
      </c>
      <c r="Y51" s="48">
        <f t="shared" si="1"/>
        <v>3867.0032609999998</v>
      </c>
      <c r="Z51" s="48">
        <f t="shared" si="2"/>
        <v>3867.0032609999998</v>
      </c>
      <c r="AA51" s="48">
        <f t="shared" si="3"/>
        <v>3868.1634779999999</v>
      </c>
      <c r="AB51" s="48">
        <f>SUM(Y51:AA51)</f>
        <v>11602.17</v>
      </c>
      <c r="AC51" s="49">
        <f t="shared" si="5"/>
        <v>0</v>
      </c>
      <c r="AD51" s="43"/>
      <c r="AH51" s="266"/>
      <c r="AI51" s="266"/>
      <c r="AJ51" s="266"/>
    </row>
    <row r="52" spans="1:36" x14ac:dyDescent="0.25">
      <c r="A52" s="39"/>
      <c r="B52" s="40"/>
      <c r="C52" s="40"/>
      <c r="D52" s="41"/>
      <c r="E52" s="41"/>
      <c r="F52" s="41"/>
      <c r="G52" s="41"/>
      <c r="H52" s="41"/>
      <c r="I52" s="41"/>
      <c r="J52" s="41"/>
      <c r="K52" s="41"/>
      <c r="L52" s="41"/>
      <c r="M52" s="40"/>
      <c r="N52" s="41"/>
      <c r="O52" s="41"/>
      <c r="P52" s="41"/>
      <c r="Q52" s="41"/>
      <c r="R52" s="43"/>
      <c r="S52" s="41"/>
      <c r="T52" s="48">
        <f>SUM(T12:T51)</f>
        <v>207372.17</v>
      </c>
      <c r="U52" s="45">
        <v>0</v>
      </c>
      <c r="V52" s="46">
        <v>0</v>
      </c>
      <c r="W52" s="46">
        <v>0</v>
      </c>
      <c r="X52" s="47">
        <f t="shared" si="12"/>
        <v>0</v>
      </c>
      <c r="Y52" s="48">
        <f t="shared" si="1"/>
        <v>0</v>
      </c>
      <c r="Z52" s="48">
        <f t="shared" si="2"/>
        <v>0</v>
      </c>
      <c r="AA52" s="48">
        <f t="shared" si="3"/>
        <v>0</v>
      </c>
      <c r="AB52" s="48">
        <f t="shared" si="4"/>
        <v>0</v>
      </c>
      <c r="AC52" s="49">
        <f t="shared" si="5"/>
        <v>207372.17</v>
      </c>
      <c r="AD52" s="43"/>
      <c r="AH52" s="266"/>
      <c r="AI52" s="266"/>
      <c r="AJ52" s="266"/>
    </row>
    <row r="53" spans="1:36" ht="92.25" x14ac:dyDescent="1.35">
      <c r="A53" s="514" t="s">
        <v>179</v>
      </c>
      <c r="B53" s="515"/>
      <c r="C53" s="515"/>
      <c r="D53" s="515"/>
      <c r="E53" s="515"/>
      <c r="F53" s="515"/>
      <c r="G53" s="515"/>
      <c r="H53" s="515"/>
      <c r="I53" s="515"/>
      <c r="J53" s="515"/>
      <c r="K53" s="515"/>
      <c r="L53" s="515"/>
      <c r="M53" s="515"/>
      <c r="N53" s="515"/>
      <c r="O53" s="515"/>
      <c r="P53" s="515"/>
      <c r="Q53" s="515"/>
      <c r="R53" s="515"/>
      <c r="S53" s="515"/>
      <c r="T53" s="515"/>
      <c r="U53" s="515"/>
      <c r="V53" s="515"/>
      <c r="W53" s="515"/>
      <c r="X53" s="515"/>
      <c r="Y53" s="515"/>
      <c r="Z53" s="515"/>
      <c r="AA53" s="515"/>
      <c r="AB53" s="515"/>
      <c r="AC53" s="515"/>
      <c r="AD53" s="515"/>
      <c r="AH53" s="266"/>
      <c r="AI53" s="266"/>
      <c r="AJ53" s="266"/>
    </row>
    <row r="54" spans="1:36" ht="220.5" x14ac:dyDescent="0.25">
      <c r="A54" s="516" t="s">
        <v>180</v>
      </c>
      <c r="B54" s="55" t="s">
        <v>181</v>
      </c>
      <c r="C54" s="40" t="s">
        <v>182</v>
      </c>
      <c r="D54" s="56" t="s">
        <v>183</v>
      </c>
      <c r="E54" s="40" t="s">
        <v>184</v>
      </c>
      <c r="F54" s="40" t="s">
        <v>185</v>
      </c>
      <c r="G54" s="57" t="s">
        <v>186</v>
      </c>
      <c r="H54" s="58" t="s">
        <v>187</v>
      </c>
      <c r="I54" s="59" t="s">
        <v>186</v>
      </c>
      <c r="J54" s="60" t="s">
        <v>188</v>
      </c>
      <c r="K54" s="60" t="s">
        <v>709</v>
      </c>
      <c r="L54" s="59" t="s">
        <v>189</v>
      </c>
      <c r="M54" s="443" t="s">
        <v>187</v>
      </c>
      <c r="N54" s="61" t="s">
        <v>56</v>
      </c>
      <c r="O54" s="57" t="s">
        <v>190</v>
      </c>
      <c r="P54" s="41" t="s">
        <v>58</v>
      </c>
      <c r="Q54" s="42">
        <v>1</v>
      </c>
      <c r="R54" s="43">
        <v>6</v>
      </c>
      <c r="S54" s="364" t="s">
        <v>191</v>
      </c>
      <c r="T54" s="273">
        <v>7200</v>
      </c>
      <c r="U54" s="45">
        <v>1</v>
      </c>
      <c r="V54" s="46">
        <v>0</v>
      </c>
      <c r="W54" s="46">
        <v>0</v>
      </c>
      <c r="X54" s="47">
        <v>0</v>
      </c>
      <c r="Y54" s="48">
        <v>7200</v>
      </c>
      <c r="Z54" s="48">
        <f t="shared" ref="Z54:Z58" si="17">+T54*V54</f>
        <v>0</v>
      </c>
      <c r="AA54" s="48">
        <f t="shared" ref="AA54:AA58" si="18">+T54*W54</f>
        <v>0</v>
      </c>
      <c r="AB54" s="48">
        <f t="shared" ref="AB54:AB56" si="19">SUM(Y54:AA54)</f>
        <v>7200</v>
      </c>
      <c r="AC54" s="49"/>
      <c r="AD54" s="62"/>
      <c r="AH54" s="274"/>
      <c r="AI54" s="275">
        <v>45698</v>
      </c>
      <c r="AJ54" s="266"/>
    </row>
    <row r="55" spans="1:36" ht="375" x14ac:dyDescent="0.25">
      <c r="A55" s="516"/>
      <c r="B55" s="63" t="s">
        <v>181</v>
      </c>
      <c r="C55" s="40" t="s">
        <v>182</v>
      </c>
      <c r="D55" s="40" t="s">
        <v>192</v>
      </c>
      <c r="E55" s="40" t="s">
        <v>184</v>
      </c>
      <c r="F55" s="40" t="s">
        <v>185</v>
      </c>
      <c r="G55" s="57" t="s">
        <v>186</v>
      </c>
      <c r="H55" s="64" t="s">
        <v>193</v>
      </c>
      <c r="I55" s="65" t="s">
        <v>186</v>
      </c>
      <c r="J55" s="60" t="s">
        <v>188</v>
      </c>
      <c r="K55" s="60" t="s">
        <v>709</v>
      </c>
      <c r="L55" s="65" t="s">
        <v>189</v>
      </c>
      <c r="M55" s="368" t="s">
        <v>194</v>
      </c>
      <c r="N55" s="41" t="s">
        <v>56</v>
      </c>
      <c r="O55" s="66" t="s">
        <v>193</v>
      </c>
      <c r="P55" s="41" t="s">
        <v>58</v>
      </c>
      <c r="Q55" s="42">
        <v>1</v>
      </c>
      <c r="R55" s="43">
        <v>6</v>
      </c>
      <c r="S55" s="364" t="s">
        <v>195</v>
      </c>
      <c r="T55" s="273">
        <v>4500</v>
      </c>
      <c r="U55" s="45">
        <v>0</v>
      </c>
      <c r="V55" s="46">
        <v>1</v>
      </c>
      <c r="W55" s="46">
        <v>0</v>
      </c>
      <c r="X55" s="47">
        <v>0</v>
      </c>
      <c r="Y55" s="48">
        <v>0</v>
      </c>
      <c r="Z55" s="276">
        <f t="shared" si="17"/>
        <v>4500</v>
      </c>
      <c r="AA55" s="48">
        <f t="shared" si="18"/>
        <v>0</v>
      </c>
      <c r="AB55" s="48">
        <f>+Z55</f>
        <v>4500</v>
      </c>
      <c r="AC55" s="49"/>
      <c r="AD55" s="62"/>
      <c r="AH55" s="274">
        <v>4.5</v>
      </c>
      <c r="AI55" s="275">
        <v>45699</v>
      </c>
      <c r="AJ55" s="266"/>
    </row>
    <row r="56" spans="1:36" ht="375" x14ac:dyDescent="0.25">
      <c r="A56" s="516"/>
      <c r="B56" s="55" t="s">
        <v>181</v>
      </c>
      <c r="C56" s="40" t="s">
        <v>182</v>
      </c>
      <c r="D56" s="40" t="s">
        <v>192</v>
      </c>
      <c r="E56" s="40" t="s">
        <v>196</v>
      </c>
      <c r="F56" s="67" t="s">
        <v>197</v>
      </c>
      <c r="G56" s="57" t="s">
        <v>186</v>
      </c>
      <c r="H56" s="59" t="s">
        <v>198</v>
      </c>
      <c r="I56" s="65" t="s">
        <v>186</v>
      </c>
      <c r="J56" s="60" t="s">
        <v>188</v>
      </c>
      <c r="K56" s="60" t="s">
        <v>709</v>
      </c>
      <c r="L56" s="68" t="s">
        <v>189</v>
      </c>
      <c r="M56" s="69" t="s">
        <v>198</v>
      </c>
      <c r="N56" s="70" t="s">
        <v>56</v>
      </c>
      <c r="O56" s="57" t="s">
        <v>199</v>
      </c>
      <c r="P56" s="41" t="s">
        <v>58</v>
      </c>
      <c r="Q56" s="42">
        <v>1</v>
      </c>
      <c r="R56" s="43">
        <v>6</v>
      </c>
      <c r="S56" s="43" t="s">
        <v>200</v>
      </c>
      <c r="T56" s="44">
        <v>11000</v>
      </c>
      <c r="U56" s="45">
        <v>0</v>
      </c>
      <c r="V56" s="46">
        <v>1</v>
      </c>
      <c r="W56" s="46">
        <v>0</v>
      </c>
      <c r="X56" s="47">
        <v>0</v>
      </c>
      <c r="Y56" s="48">
        <v>0</v>
      </c>
      <c r="Z56" s="48">
        <f>+T56*V56</f>
        <v>11000</v>
      </c>
      <c r="AA56" s="48">
        <f t="shared" si="18"/>
        <v>0</v>
      </c>
      <c r="AB56" s="48">
        <f t="shared" si="19"/>
        <v>11000</v>
      </c>
      <c r="AC56" s="49"/>
      <c r="AD56" s="62"/>
      <c r="AH56" s="266"/>
      <c r="AI56" s="266"/>
      <c r="AJ56" s="266"/>
    </row>
    <row r="57" spans="1:36" ht="375" x14ac:dyDescent="0.25">
      <c r="A57" s="516"/>
      <c r="B57" s="55" t="s">
        <v>181</v>
      </c>
      <c r="C57" s="40" t="s">
        <v>182</v>
      </c>
      <c r="D57" s="40" t="s">
        <v>192</v>
      </c>
      <c r="E57" s="40" t="s">
        <v>196</v>
      </c>
      <c r="F57" s="67" t="s">
        <v>197</v>
      </c>
      <c r="G57" s="57" t="s">
        <v>186</v>
      </c>
      <c r="H57" s="57" t="s">
        <v>201</v>
      </c>
      <c r="I57" s="65" t="s">
        <v>186</v>
      </c>
      <c r="J57" s="60" t="s">
        <v>188</v>
      </c>
      <c r="K57" s="60" t="s">
        <v>709</v>
      </c>
      <c r="L57" s="68" t="s">
        <v>189</v>
      </c>
      <c r="M57" s="57" t="s">
        <v>201</v>
      </c>
      <c r="N57" s="70" t="s">
        <v>56</v>
      </c>
      <c r="O57" s="57" t="s">
        <v>201</v>
      </c>
      <c r="P57" s="41" t="s">
        <v>58</v>
      </c>
      <c r="Q57" s="42">
        <v>1</v>
      </c>
      <c r="R57" s="43">
        <v>6</v>
      </c>
      <c r="S57" s="43" t="s">
        <v>202</v>
      </c>
      <c r="T57" s="44">
        <v>10562</v>
      </c>
      <c r="U57" s="45">
        <v>0</v>
      </c>
      <c r="V57" s="46">
        <v>1</v>
      </c>
      <c r="W57" s="46">
        <v>0</v>
      </c>
      <c r="X57" s="47">
        <v>0</v>
      </c>
      <c r="Y57" s="48"/>
      <c r="Z57" s="48">
        <v>10000</v>
      </c>
      <c r="AA57" s="48"/>
      <c r="AB57" s="48">
        <v>7000</v>
      </c>
      <c r="AC57" s="49"/>
      <c r="AD57" s="62"/>
      <c r="AH57" s="366">
        <v>1.3</v>
      </c>
      <c r="AI57" s="275">
        <v>45332</v>
      </c>
      <c r="AJ57" s="266"/>
    </row>
    <row r="58" spans="1:36" ht="375" x14ac:dyDescent="0.25">
      <c r="A58" s="516"/>
      <c r="B58" s="55" t="s">
        <v>181</v>
      </c>
      <c r="C58" s="40" t="s">
        <v>182</v>
      </c>
      <c r="D58" s="40" t="s">
        <v>192</v>
      </c>
      <c r="E58" s="40" t="s">
        <v>184</v>
      </c>
      <c r="F58" s="40" t="s">
        <v>185</v>
      </c>
      <c r="G58" s="40" t="s">
        <v>203</v>
      </c>
      <c r="H58" s="64" t="s">
        <v>193</v>
      </c>
      <c r="I58" s="65" t="s">
        <v>186</v>
      </c>
      <c r="J58" s="60" t="s">
        <v>188</v>
      </c>
      <c r="K58" s="60" t="s">
        <v>709</v>
      </c>
      <c r="L58" s="60" t="s">
        <v>204</v>
      </c>
      <c r="M58" s="40" t="s">
        <v>205</v>
      </c>
      <c r="N58" s="41" t="s">
        <v>56</v>
      </c>
      <c r="O58" s="264" t="s">
        <v>205</v>
      </c>
      <c r="P58" s="41" t="s">
        <v>58</v>
      </c>
      <c r="Q58" s="42">
        <v>1</v>
      </c>
      <c r="R58" s="43">
        <v>6</v>
      </c>
      <c r="S58" s="364" t="s">
        <v>195</v>
      </c>
      <c r="T58" s="273">
        <v>1300</v>
      </c>
      <c r="U58" s="45">
        <v>0</v>
      </c>
      <c r="V58" s="46">
        <v>1</v>
      </c>
      <c r="W58" s="46">
        <v>0</v>
      </c>
      <c r="X58" s="47">
        <v>0</v>
      </c>
      <c r="Y58" s="48">
        <f t="shared" ref="Y58" si="20">+T58*U58</f>
        <v>0</v>
      </c>
      <c r="Z58" s="276">
        <f t="shared" si="17"/>
        <v>1300</v>
      </c>
      <c r="AA58" s="48">
        <f t="shared" si="18"/>
        <v>0</v>
      </c>
      <c r="AB58" s="48">
        <v>1000</v>
      </c>
      <c r="AC58" s="49"/>
      <c r="AD58" s="62"/>
      <c r="AH58" s="266"/>
      <c r="AI58" s="266"/>
      <c r="AJ58" s="266"/>
    </row>
    <row r="59" spans="1:36" ht="15.75" x14ac:dyDescent="0.25">
      <c r="A59" s="71"/>
      <c r="B59" s="72"/>
      <c r="C59" s="72"/>
      <c r="D59" s="73"/>
      <c r="E59" s="73"/>
      <c r="F59" s="73"/>
      <c r="G59" s="73"/>
      <c r="H59" s="74"/>
      <c r="I59" s="74"/>
      <c r="J59" s="74"/>
      <c r="K59" s="74"/>
      <c r="L59" s="74"/>
      <c r="M59" s="72"/>
      <c r="N59" s="73"/>
      <c r="O59" s="73"/>
      <c r="P59" s="73"/>
      <c r="Q59" s="73"/>
      <c r="R59" s="75"/>
      <c r="S59" s="75"/>
      <c r="T59" s="76">
        <f>SUM(T54:T58)</f>
        <v>34562</v>
      </c>
      <c r="U59" s="77"/>
      <c r="V59" s="77"/>
      <c r="W59" s="77"/>
      <c r="X59" s="77"/>
      <c r="Y59" s="73"/>
      <c r="Z59" s="73"/>
      <c r="AA59" s="73"/>
      <c r="AB59" s="73"/>
      <c r="AC59" s="73"/>
      <c r="AD59" s="78"/>
      <c r="AH59" s="266"/>
      <c r="AI59" s="266"/>
      <c r="AJ59" s="266"/>
    </row>
    <row r="60" spans="1:36" ht="92.25" x14ac:dyDescent="1.35">
      <c r="A60" s="514" t="s">
        <v>206</v>
      </c>
      <c r="B60" s="517"/>
      <c r="C60" s="517"/>
      <c r="D60" s="517"/>
      <c r="E60" s="517"/>
      <c r="F60" s="517"/>
      <c r="G60" s="517"/>
      <c r="H60" s="517"/>
      <c r="I60" s="517"/>
      <c r="J60" s="517"/>
      <c r="K60" s="517"/>
      <c r="L60" s="517"/>
      <c r="M60" s="517"/>
      <c r="N60" s="517"/>
      <c r="O60" s="517"/>
      <c r="P60" s="517"/>
      <c r="Q60" s="517"/>
      <c r="R60" s="517"/>
      <c r="S60" s="517"/>
      <c r="T60" s="517"/>
      <c r="U60" s="517"/>
      <c r="V60" s="517"/>
      <c r="W60" s="517"/>
      <c r="X60" s="517"/>
      <c r="Y60" s="517"/>
      <c r="Z60" s="517"/>
      <c r="AA60" s="517"/>
      <c r="AB60" s="517"/>
      <c r="AC60" s="517"/>
      <c r="AD60" s="517"/>
      <c r="AH60" s="266"/>
      <c r="AI60" s="266"/>
      <c r="AJ60" s="266"/>
    </row>
    <row r="61" spans="1:36" ht="180" x14ac:dyDescent="0.25">
      <c r="A61" s="79"/>
      <c r="B61" s="40" t="s">
        <v>49</v>
      </c>
      <c r="C61" s="40" t="s">
        <v>50</v>
      </c>
      <c r="D61" s="40"/>
      <c r="E61" s="40">
        <v>1</v>
      </c>
      <c r="F61" s="40" t="s">
        <v>51</v>
      </c>
      <c r="G61" s="40" t="s">
        <v>51</v>
      </c>
      <c r="H61" s="40" t="s">
        <v>207</v>
      </c>
      <c r="I61" s="80">
        <v>19000</v>
      </c>
      <c r="J61" s="54" t="s">
        <v>208</v>
      </c>
      <c r="K61" s="40" t="s">
        <v>641</v>
      </c>
      <c r="L61" s="40" t="s">
        <v>209</v>
      </c>
      <c r="M61" s="40" t="s">
        <v>210</v>
      </c>
      <c r="N61" s="40" t="s">
        <v>56</v>
      </c>
      <c r="O61" s="40" t="s">
        <v>211</v>
      </c>
      <c r="P61" s="40" t="s">
        <v>58</v>
      </c>
      <c r="Q61" s="81">
        <v>1</v>
      </c>
      <c r="R61" s="82" t="s">
        <v>212</v>
      </c>
      <c r="S61" s="40" t="s">
        <v>213</v>
      </c>
      <c r="T61" s="83">
        <v>1000</v>
      </c>
      <c r="U61" s="84">
        <v>0.5</v>
      </c>
      <c r="V61" s="85">
        <v>0.5</v>
      </c>
      <c r="W61" s="85"/>
      <c r="X61" s="86">
        <f>SUM(U61:W61)</f>
        <v>1</v>
      </c>
      <c r="Y61" s="87">
        <f t="shared" ref="Y61:Y69" si="21">+T61*U61</f>
        <v>500</v>
      </c>
      <c r="Z61" s="87">
        <f t="shared" ref="Z61:Z68" si="22">+T61*V61</f>
        <v>500</v>
      </c>
      <c r="AA61" s="87">
        <f t="shared" ref="AA61:AA68" si="23">+T61*W61</f>
        <v>0</v>
      </c>
      <c r="AB61" s="87">
        <f>SUM(Y61:AA61)</f>
        <v>1000</v>
      </c>
      <c r="AC61" s="88">
        <f>+T61-AB61</f>
        <v>0</v>
      </c>
      <c r="AD61" s="54"/>
      <c r="AH61" s="303">
        <v>3500</v>
      </c>
      <c r="AI61" s="304">
        <v>45698</v>
      </c>
      <c r="AJ61" s="266"/>
    </row>
    <row r="62" spans="1:36" ht="180" x14ac:dyDescent="0.25">
      <c r="A62" s="79"/>
      <c r="B62" s="40" t="s">
        <v>49</v>
      </c>
      <c r="C62" s="40" t="s">
        <v>50</v>
      </c>
      <c r="D62" s="40"/>
      <c r="E62" s="40">
        <v>1</v>
      </c>
      <c r="F62" s="40" t="s">
        <v>51</v>
      </c>
      <c r="G62" s="40" t="s">
        <v>51</v>
      </c>
      <c r="H62" s="40" t="s">
        <v>170</v>
      </c>
      <c r="I62" s="80">
        <v>19000</v>
      </c>
      <c r="J62" s="54" t="s">
        <v>208</v>
      </c>
      <c r="K62" s="40" t="s">
        <v>641</v>
      </c>
      <c r="L62" s="264" t="s">
        <v>214</v>
      </c>
      <c r="M62" s="40" t="s">
        <v>215</v>
      </c>
      <c r="N62" s="40" t="s">
        <v>56</v>
      </c>
      <c r="O62" s="40" t="s">
        <v>216</v>
      </c>
      <c r="P62" s="40" t="s">
        <v>58</v>
      </c>
      <c r="Q62" s="81">
        <v>1</v>
      </c>
      <c r="R62" s="82" t="s">
        <v>165</v>
      </c>
      <c r="S62" s="264" t="s">
        <v>217</v>
      </c>
      <c r="T62" s="378">
        <v>3500</v>
      </c>
      <c r="U62" s="84">
        <v>10</v>
      </c>
      <c r="V62" s="85">
        <v>0</v>
      </c>
      <c r="W62" s="85">
        <v>0</v>
      </c>
      <c r="X62" s="86">
        <v>1</v>
      </c>
      <c r="Y62" s="87">
        <v>3500</v>
      </c>
      <c r="Z62" s="87">
        <v>0</v>
      </c>
      <c r="AA62" s="87">
        <v>0</v>
      </c>
      <c r="AB62" s="87">
        <v>3500</v>
      </c>
      <c r="AC62" s="88"/>
      <c r="AD62" s="54"/>
      <c r="AH62" s="266"/>
      <c r="AI62" s="266"/>
      <c r="AJ62" s="266"/>
    </row>
    <row r="63" spans="1:36" ht="180" x14ac:dyDescent="0.25">
      <c r="A63" s="79"/>
      <c r="B63" s="40" t="s">
        <v>49</v>
      </c>
      <c r="C63" s="40" t="s">
        <v>50</v>
      </c>
      <c r="D63" s="40"/>
      <c r="E63" s="40">
        <v>1</v>
      </c>
      <c r="F63" s="40" t="s">
        <v>51</v>
      </c>
      <c r="G63" s="40" t="s">
        <v>51</v>
      </c>
      <c r="H63" s="40" t="s">
        <v>218</v>
      </c>
      <c r="I63" s="80">
        <v>19000</v>
      </c>
      <c r="J63" s="40" t="s">
        <v>208</v>
      </c>
      <c r="K63" s="40" t="s">
        <v>641</v>
      </c>
      <c r="L63" s="40" t="s">
        <v>219</v>
      </c>
      <c r="M63" s="40" t="s">
        <v>220</v>
      </c>
      <c r="N63" s="40" t="s">
        <v>56</v>
      </c>
      <c r="O63" s="40" t="s">
        <v>221</v>
      </c>
      <c r="P63" s="40" t="s">
        <v>58</v>
      </c>
      <c r="Q63" s="81">
        <v>1</v>
      </c>
      <c r="R63" s="54" t="s">
        <v>165</v>
      </c>
      <c r="S63" s="40" t="s">
        <v>222</v>
      </c>
      <c r="T63" s="89">
        <v>1000</v>
      </c>
      <c r="U63" s="84">
        <v>0.5</v>
      </c>
      <c r="V63" s="85">
        <v>0.5</v>
      </c>
      <c r="W63" s="85"/>
      <c r="X63" s="86">
        <f>SUM(U63:W63)</f>
        <v>1</v>
      </c>
      <c r="Y63" s="87">
        <f t="shared" si="21"/>
        <v>500</v>
      </c>
      <c r="Z63" s="87">
        <f t="shared" si="22"/>
        <v>500</v>
      </c>
      <c r="AA63" s="87">
        <f t="shared" si="23"/>
        <v>0</v>
      </c>
      <c r="AB63" s="87">
        <f>SUM(Y63:AA63)</f>
        <v>1000</v>
      </c>
      <c r="AC63" s="88">
        <f>+T63-AB63</f>
        <v>0</v>
      </c>
      <c r="AD63" s="54"/>
      <c r="AH63" s="266"/>
      <c r="AI63" s="266"/>
      <c r="AJ63" s="266"/>
    </row>
    <row r="64" spans="1:36" ht="180" x14ac:dyDescent="0.25">
      <c r="A64" s="79"/>
      <c r="B64" s="40" t="s">
        <v>49</v>
      </c>
      <c r="C64" s="40" t="s">
        <v>50</v>
      </c>
      <c r="D64" s="40"/>
      <c r="E64" s="40">
        <v>1</v>
      </c>
      <c r="F64" s="40" t="s">
        <v>51</v>
      </c>
      <c r="G64" s="40" t="s">
        <v>51</v>
      </c>
      <c r="H64" s="40" t="s">
        <v>891</v>
      </c>
      <c r="I64" s="80">
        <v>19000</v>
      </c>
      <c r="J64" s="40" t="s">
        <v>208</v>
      </c>
      <c r="K64" s="40" t="s">
        <v>641</v>
      </c>
      <c r="L64" s="264" t="s">
        <v>891</v>
      </c>
      <c r="M64" s="264" t="s">
        <v>223</v>
      </c>
      <c r="N64" s="40" t="s">
        <v>56</v>
      </c>
      <c r="O64" s="40" t="s">
        <v>224</v>
      </c>
      <c r="P64" s="40" t="s">
        <v>58</v>
      </c>
      <c r="Q64" s="81">
        <v>1</v>
      </c>
      <c r="R64" s="54" t="s">
        <v>212</v>
      </c>
      <c r="S64" s="264" t="s">
        <v>225</v>
      </c>
      <c r="T64" s="423">
        <v>6000</v>
      </c>
      <c r="U64" s="84"/>
      <c r="V64" s="85">
        <v>0.5</v>
      </c>
      <c r="W64" s="85">
        <v>0.5</v>
      </c>
      <c r="X64" s="86">
        <v>1</v>
      </c>
      <c r="Y64" s="87">
        <f t="shared" si="21"/>
        <v>0</v>
      </c>
      <c r="Z64" s="87">
        <f>+T64*V64</f>
        <v>3000</v>
      </c>
      <c r="AA64" s="87">
        <f t="shared" si="23"/>
        <v>3000</v>
      </c>
      <c r="AB64" s="87">
        <v>6000</v>
      </c>
      <c r="AC64" s="88"/>
      <c r="AD64" s="54"/>
      <c r="AH64" s="275">
        <v>45734</v>
      </c>
      <c r="AI64" s="298" t="s">
        <v>845</v>
      </c>
      <c r="AJ64" s="274"/>
    </row>
    <row r="65" spans="1:36" ht="375" x14ac:dyDescent="0.25">
      <c r="A65" s="79"/>
      <c r="B65" s="40" t="s">
        <v>49</v>
      </c>
      <c r="C65" s="40" t="s">
        <v>50</v>
      </c>
      <c r="D65" s="40"/>
      <c r="E65" s="40">
        <v>1</v>
      </c>
      <c r="F65" s="40" t="s">
        <v>51</v>
      </c>
      <c r="G65" s="40" t="s">
        <v>51</v>
      </c>
      <c r="H65" s="421" t="s">
        <v>226</v>
      </c>
      <c r="I65" s="80">
        <v>19000</v>
      </c>
      <c r="J65" s="40" t="s">
        <v>208</v>
      </c>
      <c r="K65" s="40" t="s">
        <v>641</v>
      </c>
      <c r="L65" s="264" t="s">
        <v>227</v>
      </c>
      <c r="M65" s="40" t="s">
        <v>228</v>
      </c>
      <c r="N65" s="40" t="s">
        <v>56</v>
      </c>
      <c r="O65" s="91" t="s">
        <v>229</v>
      </c>
      <c r="P65" s="40" t="s">
        <v>58</v>
      </c>
      <c r="Q65" s="81">
        <v>1</v>
      </c>
      <c r="R65" s="54" t="s">
        <v>212</v>
      </c>
      <c r="S65" s="264" t="s">
        <v>230</v>
      </c>
      <c r="T65" s="378">
        <v>6000</v>
      </c>
      <c r="U65" s="84">
        <v>0</v>
      </c>
      <c r="V65" s="85">
        <v>0.5</v>
      </c>
      <c r="W65" s="85">
        <v>0.5</v>
      </c>
      <c r="X65" s="86">
        <f>SUM(U65:W65)</f>
        <v>1</v>
      </c>
      <c r="Y65" s="87">
        <f t="shared" si="21"/>
        <v>0</v>
      </c>
      <c r="Z65" s="87">
        <v>3000</v>
      </c>
      <c r="AA65" s="87">
        <v>3000</v>
      </c>
      <c r="AB65" s="87">
        <v>6000</v>
      </c>
      <c r="AC65" s="88"/>
      <c r="AD65" s="54"/>
      <c r="AH65" s="304">
        <v>45734</v>
      </c>
      <c r="AI65" s="309" t="s">
        <v>848</v>
      </c>
      <c r="AJ65" s="309" t="s">
        <v>915</v>
      </c>
    </row>
    <row r="66" spans="1:36" ht="180" x14ac:dyDescent="0.25">
      <c r="A66" s="79"/>
      <c r="B66" s="40" t="s">
        <v>49</v>
      </c>
      <c r="C66" s="40" t="s">
        <v>50</v>
      </c>
      <c r="D66" s="40"/>
      <c r="E66" s="40">
        <v>1</v>
      </c>
      <c r="F66" s="40" t="s">
        <v>51</v>
      </c>
      <c r="G66" s="40" t="s">
        <v>51</v>
      </c>
      <c r="H66" s="40" t="s">
        <v>231</v>
      </c>
      <c r="I66" s="80">
        <v>19000</v>
      </c>
      <c r="J66" s="40" t="s">
        <v>208</v>
      </c>
      <c r="K66" s="40" t="s">
        <v>641</v>
      </c>
      <c r="L66" s="40" t="s">
        <v>232</v>
      </c>
      <c r="M66" s="40" t="s">
        <v>233</v>
      </c>
      <c r="N66" s="40" t="s">
        <v>56</v>
      </c>
      <c r="O66" s="40" t="s">
        <v>229</v>
      </c>
      <c r="P66" s="40" t="s">
        <v>58</v>
      </c>
      <c r="Q66" s="81">
        <v>1</v>
      </c>
      <c r="R66" s="54" t="s">
        <v>212</v>
      </c>
      <c r="S66" s="264" t="s">
        <v>230</v>
      </c>
      <c r="T66" s="378">
        <v>2000</v>
      </c>
      <c r="U66" s="84">
        <v>0</v>
      </c>
      <c r="V66" s="85">
        <v>0.5</v>
      </c>
      <c r="W66" s="85">
        <v>0.5</v>
      </c>
      <c r="X66" s="86">
        <f>SUM(U66:W66)</f>
        <v>1</v>
      </c>
      <c r="Y66" s="87">
        <f t="shared" si="21"/>
        <v>0</v>
      </c>
      <c r="Z66" s="87">
        <f t="shared" si="22"/>
        <v>1000</v>
      </c>
      <c r="AA66" s="87">
        <f t="shared" si="23"/>
        <v>1000</v>
      </c>
      <c r="AB66" s="87">
        <f>SUM(Y66:AA66)</f>
        <v>2000</v>
      </c>
      <c r="AC66" s="88"/>
      <c r="AD66" s="54"/>
      <c r="AH66" s="275">
        <v>45734</v>
      </c>
      <c r="AI66" s="298" t="s">
        <v>847</v>
      </c>
      <c r="AJ66" s="266"/>
    </row>
    <row r="67" spans="1:36" ht="270" x14ac:dyDescent="0.25">
      <c r="A67" s="79"/>
      <c r="B67" s="40" t="s">
        <v>49</v>
      </c>
      <c r="C67" s="40" t="s">
        <v>50</v>
      </c>
      <c r="D67" s="40"/>
      <c r="E67" s="40">
        <v>1</v>
      </c>
      <c r="F67" s="40" t="s">
        <v>51</v>
      </c>
      <c r="G67" s="40" t="s">
        <v>51</v>
      </c>
      <c r="H67" s="264" t="s">
        <v>234</v>
      </c>
      <c r="I67" s="80">
        <v>19000</v>
      </c>
      <c r="J67" s="40" t="s">
        <v>208</v>
      </c>
      <c r="K67" s="54" t="s">
        <v>641</v>
      </c>
      <c r="L67" s="40" t="s">
        <v>881</v>
      </c>
      <c r="M67" s="40" t="s">
        <v>233</v>
      </c>
      <c r="N67" s="40" t="s">
        <v>56</v>
      </c>
      <c r="O67" s="40" t="s">
        <v>224</v>
      </c>
      <c r="P67" s="40" t="s">
        <v>58</v>
      </c>
      <c r="Q67" s="81">
        <v>1</v>
      </c>
      <c r="R67" s="54" t="s">
        <v>212</v>
      </c>
      <c r="S67" s="264" t="s">
        <v>225</v>
      </c>
      <c r="T67" s="423">
        <v>8</v>
      </c>
      <c r="U67" s="84">
        <v>0</v>
      </c>
      <c r="V67" s="85">
        <v>0.5</v>
      </c>
      <c r="W67" s="85">
        <v>0.5</v>
      </c>
      <c r="X67" s="86">
        <f>SUM(U67:W67)</f>
        <v>1</v>
      </c>
      <c r="Y67" s="87">
        <f t="shared" si="21"/>
        <v>0</v>
      </c>
      <c r="Z67" s="87">
        <f t="shared" si="22"/>
        <v>4</v>
      </c>
      <c r="AA67" s="87">
        <f t="shared" si="23"/>
        <v>4</v>
      </c>
      <c r="AB67" s="87">
        <f>SUM(Y67:AA67)</f>
        <v>8</v>
      </c>
      <c r="AC67" s="88"/>
      <c r="AD67" s="54"/>
      <c r="AH67" s="275">
        <v>45735</v>
      </c>
      <c r="AI67" s="298" t="s">
        <v>846</v>
      </c>
      <c r="AJ67" s="298" t="s">
        <v>849</v>
      </c>
    </row>
    <row r="68" spans="1:36" ht="180" x14ac:dyDescent="0.25">
      <c r="A68" s="79"/>
      <c r="B68" s="40" t="s">
        <v>49</v>
      </c>
      <c r="C68" s="40" t="s">
        <v>50</v>
      </c>
      <c r="D68" s="40"/>
      <c r="E68" s="40">
        <v>1</v>
      </c>
      <c r="F68" s="40" t="s">
        <v>51</v>
      </c>
      <c r="G68" s="40" t="s">
        <v>51</v>
      </c>
      <c r="H68" s="60" t="s">
        <v>235</v>
      </c>
      <c r="I68" s="80">
        <v>19000</v>
      </c>
      <c r="J68" s="40" t="s">
        <v>208</v>
      </c>
      <c r="K68" s="40" t="s">
        <v>641</v>
      </c>
      <c r="L68" s="40" t="s">
        <v>236</v>
      </c>
      <c r="M68" s="40" t="s">
        <v>237</v>
      </c>
      <c r="N68" s="40" t="s">
        <v>56</v>
      </c>
      <c r="O68" s="40" t="s">
        <v>238</v>
      </c>
      <c r="P68" s="40" t="s">
        <v>58</v>
      </c>
      <c r="Q68" s="81">
        <v>1</v>
      </c>
      <c r="R68" s="54" t="s">
        <v>212</v>
      </c>
      <c r="S68" s="40" t="s">
        <v>239</v>
      </c>
      <c r="T68" s="89">
        <v>1000</v>
      </c>
      <c r="U68" s="84">
        <v>0</v>
      </c>
      <c r="V68" s="85">
        <v>0</v>
      </c>
      <c r="W68" s="85">
        <v>1</v>
      </c>
      <c r="X68" s="86">
        <f>SUM(U68:W68)</f>
        <v>1</v>
      </c>
      <c r="Y68" s="87">
        <f t="shared" si="21"/>
        <v>0</v>
      </c>
      <c r="Z68" s="87">
        <f t="shared" si="22"/>
        <v>0</v>
      </c>
      <c r="AA68" s="87">
        <f t="shared" si="23"/>
        <v>1000</v>
      </c>
      <c r="AB68" s="87">
        <f>SUM(Y68:AA68)</f>
        <v>1000</v>
      </c>
      <c r="AC68" s="88"/>
      <c r="AD68" s="54"/>
      <c r="AH68" s="266"/>
      <c r="AI68" s="266"/>
      <c r="AJ68" s="266"/>
    </row>
    <row r="69" spans="1:36" ht="180" x14ac:dyDescent="0.25">
      <c r="A69" s="79"/>
      <c r="B69" s="40" t="s">
        <v>49</v>
      </c>
      <c r="C69" s="40" t="s">
        <v>50</v>
      </c>
      <c r="D69" s="40"/>
      <c r="E69" s="40">
        <v>1</v>
      </c>
      <c r="F69" s="40" t="s">
        <v>51</v>
      </c>
      <c r="G69" s="40" t="s">
        <v>51</v>
      </c>
      <c r="H69" s="60" t="s">
        <v>240</v>
      </c>
      <c r="I69" s="80">
        <v>19000</v>
      </c>
      <c r="J69" s="40" t="s">
        <v>208</v>
      </c>
      <c r="K69" s="40" t="s">
        <v>641</v>
      </c>
      <c r="L69" s="40" t="s">
        <v>241</v>
      </c>
      <c r="M69" s="40" t="s">
        <v>242</v>
      </c>
      <c r="N69" s="40" t="s">
        <v>56</v>
      </c>
      <c r="O69" s="40" t="s">
        <v>243</v>
      </c>
      <c r="P69" s="40" t="s">
        <v>58</v>
      </c>
      <c r="Q69" s="81">
        <v>1</v>
      </c>
      <c r="R69" s="54" t="s">
        <v>165</v>
      </c>
      <c r="S69" s="40" t="s">
        <v>244</v>
      </c>
      <c r="T69" s="89">
        <v>7000</v>
      </c>
      <c r="U69" s="84">
        <v>0</v>
      </c>
      <c r="V69" s="85">
        <v>1</v>
      </c>
      <c r="W69" s="85">
        <v>0</v>
      </c>
      <c r="X69" s="86">
        <v>1</v>
      </c>
      <c r="Y69" s="87">
        <f t="shared" si="21"/>
        <v>0</v>
      </c>
      <c r="Z69" s="87">
        <v>7000</v>
      </c>
      <c r="AA69" s="87">
        <v>0</v>
      </c>
      <c r="AB69" s="87">
        <f>SUM(Y69:AA69)</f>
        <v>7000</v>
      </c>
      <c r="AC69" s="88"/>
      <c r="AD69" s="54"/>
      <c r="AH69" s="266"/>
      <c r="AI69" s="266"/>
      <c r="AJ69" s="266"/>
    </row>
    <row r="70" spans="1:36" ht="15.75" x14ac:dyDescent="0.25">
      <c r="A70" s="92"/>
      <c r="B70" s="92"/>
      <c r="C70" s="92"/>
      <c r="D70" s="92"/>
      <c r="E70" s="92"/>
      <c r="F70" s="92"/>
      <c r="G70" s="92"/>
      <c r="H70" s="92"/>
      <c r="I70" s="92"/>
      <c r="J70" s="92"/>
      <c r="K70" s="92"/>
      <c r="L70" s="92"/>
      <c r="M70" s="92"/>
      <c r="N70" s="92"/>
      <c r="O70" s="92"/>
      <c r="P70" s="92"/>
      <c r="Q70" s="92"/>
      <c r="R70" s="92"/>
      <c r="S70" s="93" t="s">
        <v>245</v>
      </c>
      <c r="T70" s="94">
        <f>SUM(T61:T69)</f>
        <v>27508</v>
      </c>
      <c r="U70" s="92"/>
      <c r="V70" s="92"/>
      <c r="W70" s="92"/>
      <c r="X70" s="92"/>
      <c r="Y70" s="92"/>
      <c r="Z70" s="92"/>
      <c r="AA70" s="93" t="s">
        <v>245</v>
      </c>
      <c r="AB70" s="94">
        <v>35500</v>
      </c>
      <c r="AC70" s="92"/>
      <c r="AD70" s="92"/>
      <c r="AH70" s="266"/>
      <c r="AI70" s="266"/>
      <c r="AJ70" s="266"/>
    </row>
    <row r="71" spans="1:36" ht="61.5" x14ac:dyDescent="0.9">
      <c r="A71" s="518" t="s">
        <v>246</v>
      </c>
      <c r="B71" s="518"/>
      <c r="C71" s="518"/>
      <c r="D71" s="518"/>
      <c r="E71" s="518"/>
      <c r="F71" s="518"/>
      <c r="G71" s="518"/>
      <c r="H71" s="518"/>
      <c r="I71" s="518"/>
      <c r="J71" s="518"/>
      <c r="K71" s="518"/>
      <c r="L71" s="518"/>
      <c r="M71" s="518"/>
      <c r="N71" s="518"/>
      <c r="O71" s="518"/>
      <c r="P71" s="518"/>
      <c r="Q71" s="518"/>
      <c r="R71" s="518"/>
      <c r="S71" s="518"/>
      <c r="T71" s="518"/>
      <c r="U71" s="518"/>
      <c r="V71" s="518"/>
      <c r="W71" s="518"/>
      <c r="X71" s="518"/>
      <c r="Y71" s="518"/>
      <c r="Z71" s="518"/>
      <c r="AA71" s="518"/>
      <c r="AB71" s="518"/>
      <c r="AC71" s="518"/>
      <c r="AD71" s="518"/>
      <c r="AH71" s="266"/>
      <c r="AI71" s="266"/>
      <c r="AJ71" s="266"/>
    </row>
    <row r="72" spans="1:36" ht="195" x14ac:dyDescent="0.25">
      <c r="A72" s="512"/>
      <c r="B72" s="495" t="s">
        <v>49</v>
      </c>
      <c r="C72" s="495" t="s">
        <v>50</v>
      </c>
      <c r="D72" s="497"/>
      <c r="E72" s="497">
        <v>1</v>
      </c>
      <c r="F72" s="490" t="s">
        <v>247</v>
      </c>
      <c r="G72" s="490">
        <v>60</v>
      </c>
      <c r="H72" s="467" t="s">
        <v>248</v>
      </c>
      <c r="I72" s="490" t="s">
        <v>249</v>
      </c>
      <c r="J72" s="490">
        <v>0</v>
      </c>
      <c r="K72" s="490" t="s">
        <v>251</v>
      </c>
      <c r="L72" s="122" t="s">
        <v>252</v>
      </c>
      <c r="M72" s="60" t="s">
        <v>253</v>
      </c>
      <c r="N72" s="123" t="s">
        <v>56</v>
      </c>
      <c r="O72" s="60" t="s">
        <v>64</v>
      </c>
      <c r="P72" s="123" t="s">
        <v>58</v>
      </c>
      <c r="Q72" s="124">
        <v>1</v>
      </c>
      <c r="R72" s="125" t="s">
        <v>212</v>
      </c>
      <c r="S72" s="365" t="s">
        <v>254</v>
      </c>
      <c r="T72" s="273">
        <v>220</v>
      </c>
      <c r="U72" s="126">
        <v>1</v>
      </c>
      <c r="V72" s="127">
        <v>0</v>
      </c>
      <c r="W72" s="127">
        <v>0</v>
      </c>
      <c r="X72" s="128">
        <v>1</v>
      </c>
      <c r="Y72" s="276">
        <f t="shared" ref="Y72" si="24">+T72*U72</f>
        <v>220</v>
      </c>
      <c r="Z72" s="129">
        <f t="shared" ref="Z72" si="25">+T72*V72</f>
        <v>0</v>
      </c>
      <c r="AA72" s="129">
        <f t="shared" ref="AA72" si="26">+T72*W72</f>
        <v>0</v>
      </c>
      <c r="AB72" s="276">
        <f t="shared" ref="AB72" si="27">SUM(Y72:AA72)</f>
        <v>220</v>
      </c>
      <c r="AC72" s="49">
        <f t="shared" ref="AC72" si="28">+T72-AB72</f>
        <v>0</v>
      </c>
      <c r="AD72" s="62"/>
      <c r="AH72" s="403">
        <v>220</v>
      </c>
      <c r="AI72" s="275">
        <v>45716</v>
      </c>
      <c r="AJ72" s="266"/>
    </row>
    <row r="73" spans="1:36" ht="120" x14ac:dyDescent="0.25">
      <c r="A73" s="513"/>
      <c r="B73" s="499"/>
      <c r="C73" s="499"/>
      <c r="D73" s="500"/>
      <c r="E73" s="500"/>
      <c r="F73" s="494"/>
      <c r="G73" s="494"/>
      <c r="H73" s="468"/>
      <c r="I73" s="494"/>
      <c r="J73" s="494"/>
      <c r="K73" s="494"/>
      <c r="L73" s="122" t="s">
        <v>255</v>
      </c>
      <c r="M73" s="60" t="s">
        <v>51</v>
      </c>
      <c r="N73" s="123" t="s">
        <v>56</v>
      </c>
      <c r="O73" s="60" t="s">
        <v>64</v>
      </c>
      <c r="P73" s="123" t="s">
        <v>58</v>
      </c>
      <c r="Q73" s="124">
        <v>1</v>
      </c>
      <c r="R73" s="125" t="s">
        <v>212</v>
      </c>
      <c r="S73" s="60" t="s">
        <v>256</v>
      </c>
      <c r="T73" s="51">
        <v>35</v>
      </c>
      <c r="U73" s="126">
        <v>0</v>
      </c>
      <c r="V73" s="127">
        <v>1</v>
      </c>
      <c r="W73" s="127">
        <v>0</v>
      </c>
      <c r="X73" s="128">
        <v>1</v>
      </c>
      <c r="Y73" s="129">
        <v>0</v>
      </c>
      <c r="Z73" s="129">
        <v>35</v>
      </c>
      <c r="AA73" s="129">
        <v>0</v>
      </c>
      <c r="AB73" s="129">
        <v>35</v>
      </c>
      <c r="AC73" s="49"/>
      <c r="AD73" s="62"/>
      <c r="AH73" s="266"/>
      <c r="AI73" s="266"/>
      <c r="AJ73" s="266"/>
    </row>
    <row r="74" spans="1:36" ht="180" x14ac:dyDescent="0.25">
      <c r="A74" s="513"/>
      <c r="B74" s="499"/>
      <c r="C74" s="499"/>
      <c r="D74" s="500"/>
      <c r="E74" s="500"/>
      <c r="F74" s="494"/>
      <c r="G74" s="494"/>
      <c r="H74" s="468"/>
      <c r="I74" s="494"/>
      <c r="J74" s="494"/>
      <c r="K74" s="494"/>
      <c r="L74" s="272" t="s">
        <v>257</v>
      </c>
      <c r="M74" s="60" t="s">
        <v>51</v>
      </c>
      <c r="N74" s="123" t="s">
        <v>56</v>
      </c>
      <c r="O74" s="60" t="s">
        <v>64</v>
      </c>
      <c r="P74" s="123" t="s">
        <v>58</v>
      </c>
      <c r="Q74" s="124">
        <v>1</v>
      </c>
      <c r="R74" s="125" t="s">
        <v>212</v>
      </c>
      <c r="S74" s="365" t="s">
        <v>258</v>
      </c>
      <c r="T74" s="273">
        <v>1000</v>
      </c>
      <c r="U74" s="126">
        <v>1</v>
      </c>
      <c r="V74" s="127">
        <v>0</v>
      </c>
      <c r="W74" s="127">
        <v>0</v>
      </c>
      <c r="X74" s="128">
        <v>1</v>
      </c>
      <c r="Y74" s="276">
        <v>1000</v>
      </c>
      <c r="Z74" s="129">
        <v>0</v>
      </c>
      <c r="AA74" s="129">
        <v>0</v>
      </c>
      <c r="AB74" s="276">
        <v>1000</v>
      </c>
      <c r="AC74" s="49"/>
      <c r="AD74" s="62"/>
      <c r="AH74" s="298" t="s">
        <v>798</v>
      </c>
      <c r="AI74" s="275">
        <v>45813</v>
      </c>
      <c r="AJ74" s="266"/>
    </row>
    <row r="75" spans="1:36" ht="165" x14ac:dyDescent="0.25">
      <c r="A75" s="513"/>
      <c r="B75" s="499"/>
      <c r="C75" s="499"/>
      <c r="D75" s="500"/>
      <c r="E75" s="500"/>
      <c r="F75" s="494"/>
      <c r="G75" s="494"/>
      <c r="H75" s="468"/>
      <c r="I75" s="494"/>
      <c r="J75" s="494"/>
      <c r="K75" s="494"/>
      <c r="L75" s="122" t="s">
        <v>259</v>
      </c>
      <c r="M75" s="60" t="s">
        <v>51</v>
      </c>
      <c r="N75" s="123" t="s">
        <v>56</v>
      </c>
      <c r="O75" s="60" t="s">
        <v>64</v>
      </c>
      <c r="P75" s="123" t="s">
        <v>58</v>
      </c>
      <c r="Q75" s="124">
        <v>1</v>
      </c>
      <c r="R75" s="125" t="s">
        <v>212</v>
      </c>
      <c r="S75" s="264" t="s">
        <v>260</v>
      </c>
      <c r="T75" s="273">
        <v>1997</v>
      </c>
      <c r="U75" s="126">
        <v>1</v>
      </c>
      <c r="V75" s="127">
        <v>0</v>
      </c>
      <c r="W75" s="127">
        <v>0</v>
      </c>
      <c r="X75" s="128">
        <v>1</v>
      </c>
      <c r="Y75" s="129">
        <v>1997</v>
      </c>
      <c r="Z75" s="129">
        <v>0</v>
      </c>
      <c r="AA75" s="129">
        <v>0</v>
      </c>
      <c r="AB75" s="129">
        <v>1997</v>
      </c>
      <c r="AC75" s="49"/>
      <c r="AD75" s="62"/>
      <c r="AH75" s="309" t="s">
        <v>907</v>
      </c>
      <c r="AI75" s="266"/>
      <c r="AJ75" s="266"/>
    </row>
    <row r="76" spans="1:36" ht="150" x14ac:dyDescent="0.25">
      <c r="A76" s="513"/>
      <c r="B76" s="499"/>
      <c r="C76" s="499"/>
      <c r="D76" s="500"/>
      <c r="E76" s="500"/>
      <c r="F76" s="494"/>
      <c r="G76" s="494"/>
      <c r="H76" s="468"/>
      <c r="I76" s="494"/>
      <c r="J76" s="494"/>
      <c r="K76" s="494"/>
      <c r="L76" s="122" t="s">
        <v>261</v>
      </c>
      <c r="M76" s="60" t="s">
        <v>51</v>
      </c>
      <c r="N76" s="123" t="s">
        <v>56</v>
      </c>
      <c r="O76" s="60" t="s">
        <v>64</v>
      </c>
      <c r="P76" s="123" t="s">
        <v>58</v>
      </c>
      <c r="Q76" s="124">
        <v>1</v>
      </c>
      <c r="R76" s="125" t="s">
        <v>212</v>
      </c>
      <c r="S76" s="60" t="s">
        <v>262</v>
      </c>
      <c r="T76" s="51">
        <v>600</v>
      </c>
      <c r="U76" s="126">
        <v>1</v>
      </c>
      <c r="V76" s="127">
        <v>0</v>
      </c>
      <c r="W76" s="127">
        <v>0</v>
      </c>
      <c r="X76" s="128">
        <v>1</v>
      </c>
      <c r="Y76" s="129">
        <v>600</v>
      </c>
      <c r="Z76" s="129">
        <v>0</v>
      </c>
      <c r="AA76" s="129">
        <v>0</v>
      </c>
      <c r="AB76" s="129">
        <v>600</v>
      </c>
      <c r="AC76" s="49"/>
      <c r="AD76" s="62"/>
      <c r="AH76" s="266"/>
      <c r="AI76" s="266"/>
      <c r="AJ76" s="266"/>
    </row>
    <row r="77" spans="1:36" ht="150" x14ac:dyDescent="0.25">
      <c r="A77" s="513"/>
      <c r="B77" s="496"/>
      <c r="C77" s="496"/>
      <c r="D77" s="498"/>
      <c r="E77" s="498"/>
      <c r="F77" s="491"/>
      <c r="G77" s="491"/>
      <c r="H77" s="469"/>
      <c r="I77" s="491"/>
      <c r="J77" s="491"/>
      <c r="K77" s="491"/>
      <c r="L77" s="122" t="s">
        <v>263</v>
      </c>
      <c r="M77" s="60" t="s">
        <v>51</v>
      </c>
      <c r="N77" s="123" t="s">
        <v>56</v>
      </c>
      <c r="O77" s="60" t="s">
        <v>64</v>
      </c>
      <c r="P77" s="123" t="s">
        <v>58</v>
      </c>
      <c r="Q77" s="124">
        <v>1</v>
      </c>
      <c r="R77" s="125" t="s">
        <v>212</v>
      </c>
      <c r="S77" s="264" t="s">
        <v>264</v>
      </c>
      <c r="T77" s="51">
        <v>100</v>
      </c>
      <c r="U77" s="126">
        <v>1</v>
      </c>
      <c r="V77" s="127">
        <v>0</v>
      </c>
      <c r="W77" s="127">
        <v>0</v>
      </c>
      <c r="X77" s="128">
        <v>1</v>
      </c>
      <c r="Y77" s="129">
        <v>100</v>
      </c>
      <c r="Z77" s="129">
        <v>0</v>
      </c>
      <c r="AA77" s="129">
        <v>0</v>
      </c>
      <c r="AB77" s="129">
        <v>100</v>
      </c>
      <c r="AC77" s="49"/>
      <c r="AD77" s="62"/>
      <c r="AH77" s="266"/>
      <c r="AI77" s="266"/>
      <c r="AJ77" s="266"/>
    </row>
    <row r="78" spans="1:36" ht="195" x14ac:dyDescent="0.25">
      <c r="A78" s="150"/>
      <c r="B78" s="495" t="s">
        <v>265</v>
      </c>
      <c r="C78" s="495" t="s">
        <v>266</v>
      </c>
      <c r="D78" s="497"/>
      <c r="E78" s="497">
        <v>1</v>
      </c>
      <c r="F78" s="490" t="s">
        <v>247</v>
      </c>
      <c r="G78" s="490">
        <v>120</v>
      </c>
      <c r="H78" s="519" t="s">
        <v>267</v>
      </c>
      <c r="I78" s="490" t="s">
        <v>268</v>
      </c>
      <c r="J78" s="490" t="s">
        <v>250</v>
      </c>
      <c r="K78" s="490" t="s">
        <v>251</v>
      </c>
      <c r="L78" s="122" t="s">
        <v>252</v>
      </c>
      <c r="M78" s="60" t="s">
        <v>51</v>
      </c>
      <c r="N78" s="123" t="s">
        <v>56</v>
      </c>
      <c r="O78" s="60" t="s">
        <v>64</v>
      </c>
      <c r="P78" s="123" t="s">
        <v>58</v>
      </c>
      <c r="Q78" s="124">
        <v>1</v>
      </c>
      <c r="R78" s="125" t="s">
        <v>212</v>
      </c>
      <c r="S78" s="365" t="s">
        <v>254</v>
      </c>
      <c r="T78" s="273">
        <v>220</v>
      </c>
      <c r="U78" s="126">
        <v>1</v>
      </c>
      <c r="V78" s="127">
        <v>0</v>
      </c>
      <c r="W78" s="127">
        <v>0</v>
      </c>
      <c r="X78" s="128">
        <v>1</v>
      </c>
      <c r="Y78" s="276">
        <v>220</v>
      </c>
      <c r="Z78" s="129">
        <v>0</v>
      </c>
      <c r="AA78" s="129">
        <v>0</v>
      </c>
      <c r="AB78" s="129">
        <v>220</v>
      </c>
      <c r="AC78" s="49"/>
      <c r="AD78" s="62"/>
      <c r="AH78" s="266"/>
      <c r="AI78" s="266"/>
      <c r="AJ78" s="266"/>
    </row>
    <row r="79" spans="1:36" ht="120" x14ac:dyDescent="0.25">
      <c r="A79" s="150"/>
      <c r="B79" s="499"/>
      <c r="C79" s="499"/>
      <c r="D79" s="500"/>
      <c r="E79" s="500"/>
      <c r="F79" s="494"/>
      <c r="G79" s="494"/>
      <c r="H79" s="520"/>
      <c r="I79" s="494"/>
      <c r="J79" s="494"/>
      <c r="K79" s="494"/>
      <c r="L79" s="122" t="s">
        <v>255</v>
      </c>
      <c r="M79" s="60" t="s">
        <v>51</v>
      </c>
      <c r="N79" s="123" t="s">
        <v>56</v>
      </c>
      <c r="O79" s="60" t="s">
        <v>64</v>
      </c>
      <c r="P79" s="123" t="s">
        <v>58</v>
      </c>
      <c r="Q79" s="124">
        <v>1</v>
      </c>
      <c r="R79" s="125" t="s">
        <v>212</v>
      </c>
      <c r="S79" s="60" t="s">
        <v>256</v>
      </c>
      <c r="T79" s="51">
        <v>35</v>
      </c>
      <c r="U79" s="126">
        <v>0</v>
      </c>
      <c r="V79" s="127">
        <v>1</v>
      </c>
      <c r="W79" s="127">
        <v>0</v>
      </c>
      <c r="X79" s="128">
        <v>1</v>
      </c>
      <c r="Y79" s="129">
        <v>0</v>
      </c>
      <c r="Z79" s="129">
        <v>35</v>
      </c>
      <c r="AA79" s="129">
        <v>0</v>
      </c>
      <c r="AB79" s="129">
        <v>35</v>
      </c>
      <c r="AC79" s="49"/>
      <c r="AD79" s="62"/>
      <c r="AH79" s="266"/>
      <c r="AI79" s="266"/>
      <c r="AJ79" s="266"/>
    </row>
    <row r="80" spans="1:36" ht="180" x14ac:dyDescent="0.25">
      <c r="A80" s="150"/>
      <c r="B80" s="499"/>
      <c r="C80" s="499"/>
      <c r="D80" s="500"/>
      <c r="E80" s="500"/>
      <c r="F80" s="494"/>
      <c r="G80" s="494"/>
      <c r="H80" s="520"/>
      <c r="I80" s="494"/>
      <c r="J80" s="494"/>
      <c r="K80" s="494"/>
      <c r="L80" s="272" t="s">
        <v>257</v>
      </c>
      <c r="M80" s="60" t="s">
        <v>51</v>
      </c>
      <c r="N80" s="123" t="s">
        <v>56</v>
      </c>
      <c r="O80" s="60" t="s">
        <v>64</v>
      </c>
      <c r="P80" s="123" t="s">
        <v>58</v>
      </c>
      <c r="Q80" s="124">
        <v>1</v>
      </c>
      <c r="R80" s="125" t="s">
        <v>212</v>
      </c>
      <c r="S80" s="264" t="s">
        <v>258</v>
      </c>
      <c r="T80" s="273">
        <v>2400</v>
      </c>
      <c r="U80" s="126">
        <v>1</v>
      </c>
      <c r="V80" s="127">
        <v>0</v>
      </c>
      <c r="W80" s="127">
        <v>0</v>
      </c>
      <c r="X80" s="128">
        <v>1</v>
      </c>
      <c r="Y80" s="276">
        <v>2400</v>
      </c>
      <c r="Z80" s="129">
        <v>0</v>
      </c>
      <c r="AA80" s="129">
        <v>0</v>
      </c>
      <c r="AB80" s="276">
        <v>2400</v>
      </c>
      <c r="AC80" s="49"/>
      <c r="AD80" s="62"/>
      <c r="AH80" s="457" t="s">
        <v>918</v>
      </c>
      <c r="AI80" s="275">
        <v>45813</v>
      </c>
      <c r="AJ80" s="266"/>
    </row>
    <row r="81" spans="1:36" ht="165" x14ac:dyDescent="0.25">
      <c r="A81" s="150"/>
      <c r="B81" s="499"/>
      <c r="C81" s="499"/>
      <c r="D81" s="500"/>
      <c r="E81" s="500"/>
      <c r="F81" s="494"/>
      <c r="G81" s="494"/>
      <c r="H81" s="520"/>
      <c r="I81" s="494"/>
      <c r="J81" s="494"/>
      <c r="K81" s="494"/>
      <c r="L81" s="122" t="s">
        <v>259</v>
      </c>
      <c r="M81" s="60" t="s">
        <v>51</v>
      </c>
      <c r="N81" s="123" t="s">
        <v>56</v>
      </c>
      <c r="O81" s="60" t="s">
        <v>64</v>
      </c>
      <c r="P81" s="123" t="s">
        <v>58</v>
      </c>
      <c r="Q81" s="124">
        <v>1</v>
      </c>
      <c r="R81" s="125" t="s">
        <v>212</v>
      </c>
      <c r="S81" s="264" t="s">
        <v>260</v>
      </c>
      <c r="T81" s="51">
        <v>2622</v>
      </c>
      <c r="U81" s="126">
        <v>1</v>
      </c>
      <c r="V81" s="127">
        <v>0</v>
      </c>
      <c r="W81" s="127">
        <v>0</v>
      </c>
      <c r="X81" s="128">
        <v>1</v>
      </c>
      <c r="Y81" s="129">
        <v>2622</v>
      </c>
      <c r="Z81" s="129">
        <v>0</v>
      </c>
      <c r="AA81" s="129">
        <v>0</v>
      </c>
      <c r="AB81" s="129">
        <v>2622</v>
      </c>
      <c r="AC81" s="49"/>
      <c r="AD81" s="62"/>
      <c r="AH81" s="266"/>
      <c r="AI81" s="266"/>
      <c r="AJ81" s="266"/>
    </row>
    <row r="82" spans="1:36" ht="150" x14ac:dyDescent="0.25">
      <c r="A82" s="150"/>
      <c r="B82" s="499"/>
      <c r="C82" s="499"/>
      <c r="D82" s="500"/>
      <c r="E82" s="500"/>
      <c r="F82" s="494"/>
      <c r="G82" s="494"/>
      <c r="H82" s="520"/>
      <c r="I82" s="494"/>
      <c r="J82" s="494"/>
      <c r="K82" s="494"/>
      <c r="L82" s="122" t="s">
        <v>261</v>
      </c>
      <c r="M82" s="60" t="s">
        <v>51</v>
      </c>
      <c r="N82" s="123" t="s">
        <v>56</v>
      </c>
      <c r="O82" s="60" t="s">
        <v>64</v>
      </c>
      <c r="P82" s="123" t="s">
        <v>58</v>
      </c>
      <c r="Q82" s="124">
        <v>1</v>
      </c>
      <c r="R82" s="125" t="s">
        <v>212</v>
      </c>
      <c r="S82" s="60" t="s">
        <v>262</v>
      </c>
      <c r="T82" s="51">
        <v>1200</v>
      </c>
      <c r="U82" s="126">
        <v>1</v>
      </c>
      <c r="V82" s="127">
        <v>0</v>
      </c>
      <c r="W82" s="127">
        <v>0</v>
      </c>
      <c r="X82" s="128">
        <v>1</v>
      </c>
      <c r="Y82" s="129">
        <v>1200</v>
      </c>
      <c r="Z82" s="129">
        <v>0</v>
      </c>
      <c r="AA82" s="129">
        <v>0</v>
      </c>
      <c r="AB82" s="129">
        <v>1200</v>
      </c>
      <c r="AC82" s="49"/>
      <c r="AD82" s="62"/>
      <c r="AH82" s="266"/>
      <c r="AI82" s="266"/>
      <c r="AJ82" s="266"/>
    </row>
    <row r="83" spans="1:36" ht="150" x14ac:dyDescent="0.25">
      <c r="A83" s="150"/>
      <c r="B83" s="499"/>
      <c r="C83" s="499"/>
      <c r="D83" s="500"/>
      <c r="E83" s="500"/>
      <c r="F83" s="494"/>
      <c r="G83" s="494"/>
      <c r="H83" s="520"/>
      <c r="I83" s="494"/>
      <c r="J83" s="494"/>
      <c r="K83" s="494"/>
      <c r="L83" s="122" t="s">
        <v>263</v>
      </c>
      <c r="M83" s="60" t="s">
        <v>51</v>
      </c>
      <c r="N83" s="123" t="s">
        <v>56</v>
      </c>
      <c r="O83" s="60" t="s">
        <v>64</v>
      </c>
      <c r="P83" s="123" t="s">
        <v>58</v>
      </c>
      <c r="Q83" s="124">
        <v>1</v>
      </c>
      <c r="R83" s="125" t="s">
        <v>212</v>
      </c>
      <c r="S83" s="60" t="s">
        <v>264</v>
      </c>
      <c r="T83" s="51">
        <v>100</v>
      </c>
      <c r="U83" s="126">
        <v>1</v>
      </c>
      <c r="V83" s="127">
        <v>0</v>
      </c>
      <c r="W83" s="127">
        <v>0</v>
      </c>
      <c r="X83" s="128">
        <v>1</v>
      </c>
      <c r="Y83" s="129">
        <v>100</v>
      </c>
      <c r="Z83" s="129">
        <v>0</v>
      </c>
      <c r="AA83" s="129">
        <v>0</v>
      </c>
      <c r="AB83" s="129">
        <v>100</v>
      </c>
      <c r="AC83" s="49"/>
      <c r="AD83" s="62"/>
      <c r="AH83" s="266"/>
      <c r="AI83" s="266"/>
      <c r="AJ83" s="266"/>
    </row>
    <row r="84" spans="1:36" ht="120" x14ac:dyDescent="0.25">
      <c r="A84" s="150"/>
      <c r="B84" s="496"/>
      <c r="C84" s="496"/>
      <c r="D84" s="498"/>
      <c r="E84" s="498"/>
      <c r="F84" s="491"/>
      <c r="G84" s="491"/>
      <c r="H84" s="521"/>
      <c r="I84" s="491"/>
      <c r="J84" s="491"/>
      <c r="K84" s="491"/>
      <c r="L84" s="122" t="s">
        <v>269</v>
      </c>
      <c r="M84" s="60" t="s">
        <v>51</v>
      </c>
      <c r="N84" s="123" t="s">
        <v>56</v>
      </c>
      <c r="O84" s="60" t="s">
        <v>64</v>
      </c>
      <c r="P84" s="123" t="s">
        <v>58</v>
      </c>
      <c r="Q84" s="124" t="s">
        <v>270</v>
      </c>
      <c r="R84" s="125" t="s">
        <v>212</v>
      </c>
      <c r="S84" s="264" t="s">
        <v>271</v>
      </c>
      <c r="T84" s="455">
        <v>0</v>
      </c>
      <c r="U84" s="126">
        <v>1</v>
      </c>
      <c r="V84" s="127">
        <v>0</v>
      </c>
      <c r="W84" s="127">
        <v>0</v>
      </c>
      <c r="X84" s="128">
        <v>1</v>
      </c>
      <c r="Y84" s="454">
        <v>0</v>
      </c>
      <c r="Z84" s="129">
        <v>0</v>
      </c>
      <c r="AA84" s="129">
        <v>0</v>
      </c>
      <c r="AB84" s="129" t="s">
        <v>897</v>
      </c>
      <c r="AC84" s="49"/>
      <c r="AD84" s="62"/>
      <c r="AH84" s="298" t="s">
        <v>898</v>
      </c>
      <c r="AI84" s="275">
        <v>45785</v>
      </c>
      <c r="AJ84" s="266"/>
    </row>
    <row r="85" spans="1:36" ht="195" x14ac:dyDescent="0.25">
      <c r="A85" s="95"/>
      <c r="B85" s="526" t="s">
        <v>265</v>
      </c>
      <c r="C85" s="526" t="s">
        <v>266</v>
      </c>
      <c r="D85" s="529"/>
      <c r="E85" s="529">
        <v>1</v>
      </c>
      <c r="F85" s="532" t="s">
        <v>247</v>
      </c>
      <c r="G85" s="532" t="s">
        <v>51</v>
      </c>
      <c r="H85" s="467" t="s">
        <v>272</v>
      </c>
      <c r="I85" s="532" t="s">
        <v>273</v>
      </c>
      <c r="J85" s="532" t="s">
        <v>274</v>
      </c>
      <c r="K85" s="532" t="s">
        <v>251</v>
      </c>
      <c r="L85" s="96" t="s">
        <v>252</v>
      </c>
      <c r="M85" s="97" t="s">
        <v>51</v>
      </c>
      <c r="N85" s="98" t="s">
        <v>56</v>
      </c>
      <c r="O85" s="97" t="s">
        <v>64</v>
      </c>
      <c r="P85" s="98" t="s">
        <v>58</v>
      </c>
      <c r="Q85" s="99">
        <v>1</v>
      </c>
      <c r="R85" s="100" t="s">
        <v>212</v>
      </c>
      <c r="S85" s="264" t="s">
        <v>254</v>
      </c>
      <c r="T85" s="273">
        <v>220</v>
      </c>
      <c r="U85" s="102">
        <v>1</v>
      </c>
      <c r="V85" s="103">
        <v>0</v>
      </c>
      <c r="W85" s="103">
        <v>0</v>
      </c>
      <c r="X85" s="104">
        <v>1</v>
      </c>
      <c r="Y85" s="105">
        <v>220</v>
      </c>
      <c r="Z85" s="105">
        <v>0</v>
      </c>
      <c r="AA85" s="105">
        <v>0</v>
      </c>
      <c r="AB85" s="105">
        <v>220</v>
      </c>
      <c r="AC85" s="49"/>
      <c r="AD85" s="62"/>
      <c r="AH85" s="274">
        <v>220</v>
      </c>
      <c r="AI85" s="275">
        <v>45716</v>
      </c>
      <c r="AJ85" s="274"/>
    </row>
    <row r="86" spans="1:36" ht="120" x14ac:dyDescent="0.25">
      <c r="A86" s="95"/>
      <c r="B86" s="527"/>
      <c r="C86" s="527"/>
      <c r="D86" s="530"/>
      <c r="E86" s="530"/>
      <c r="F86" s="533"/>
      <c r="G86" s="533"/>
      <c r="H86" s="468"/>
      <c r="I86" s="533"/>
      <c r="J86" s="533"/>
      <c r="K86" s="533"/>
      <c r="L86" s="96" t="s">
        <v>255</v>
      </c>
      <c r="M86" s="97" t="s">
        <v>51</v>
      </c>
      <c r="N86" s="98" t="s">
        <v>56</v>
      </c>
      <c r="O86" s="97" t="s">
        <v>64</v>
      </c>
      <c r="P86" s="98" t="s">
        <v>58</v>
      </c>
      <c r="Q86" s="99">
        <v>1</v>
      </c>
      <c r="R86" s="100" t="s">
        <v>212</v>
      </c>
      <c r="S86" s="97" t="s">
        <v>256</v>
      </c>
      <c r="T86" s="101">
        <v>180</v>
      </c>
      <c r="U86" s="102">
        <v>0</v>
      </c>
      <c r="V86" s="103">
        <v>1</v>
      </c>
      <c r="W86" s="103">
        <v>0</v>
      </c>
      <c r="X86" s="104">
        <v>1</v>
      </c>
      <c r="Y86" s="105">
        <v>0</v>
      </c>
      <c r="Z86" s="105">
        <v>180</v>
      </c>
      <c r="AA86" s="105">
        <v>0</v>
      </c>
      <c r="AB86" s="105">
        <v>180</v>
      </c>
      <c r="AC86" s="49"/>
      <c r="AD86" s="62"/>
      <c r="AH86" s="266"/>
      <c r="AI86" s="266"/>
      <c r="AJ86" s="266"/>
    </row>
    <row r="87" spans="1:36" ht="195" x14ac:dyDescent="0.25">
      <c r="A87" s="95"/>
      <c r="B87" s="527"/>
      <c r="C87" s="527"/>
      <c r="D87" s="530"/>
      <c r="E87" s="530"/>
      <c r="F87" s="533"/>
      <c r="G87" s="533"/>
      <c r="H87" s="468"/>
      <c r="I87" s="533"/>
      <c r="J87" s="533"/>
      <c r="K87" s="533"/>
      <c r="L87" s="96" t="s">
        <v>275</v>
      </c>
      <c r="M87" s="97" t="s">
        <v>51</v>
      </c>
      <c r="N87" s="98" t="s">
        <v>56</v>
      </c>
      <c r="O87" s="97" t="s">
        <v>64</v>
      </c>
      <c r="P87" s="98" t="s">
        <v>58</v>
      </c>
      <c r="Q87" s="99">
        <v>1</v>
      </c>
      <c r="R87" s="100" t="s">
        <v>212</v>
      </c>
      <c r="S87" s="264" t="s">
        <v>276</v>
      </c>
      <c r="T87" s="101">
        <v>1400</v>
      </c>
      <c r="U87" s="102">
        <v>1</v>
      </c>
      <c r="V87" s="103">
        <v>0</v>
      </c>
      <c r="W87" s="103">
        <v>0</v>
      </c>
      <c r="X87" s="104">
        <v>1</v>
      </c>
      <c r="Y87" s="105">
        <v>1400</v>
      </c>
      <c r="Z87" s="105">
        <v>0</v>
      </c>
      <c r="AA87" s="105">
        <v>0</v>
      </c>
      <c r="AB87" s="105">
        <v>1400</v>
      </c>
      <c r="AC87" s="49"/>
      <c r="AD87" s="62"/>
      <c r="AH87" s="304">
        <v>45743</v>
      </c>
      <c r="AI87" s="303" t="s">
        <v>828</v>
      </c>
      <c r="AJ87" s="266"/>
    </row>
    <row r="88" spans="1:36" ht="180" x14ac:dyDescent="0.25">
      <c r="A88" s="95"/>
      <c r="B88" s="527"/>
      <c r="C88" s="527"/>
      <c r="D88" s="530"/>
      <c r="E88" s="530"/>
      <c r="F88" s="533"/>
      <c r="G88" s="533"/>
      <c r="H88" s="468"/>
      <c r="I88" s="533"/>
      <c r="J88" s="533"/>
      <c r="K88" s="533"/>
      <c r="L88" s="96" t="s">
        <v>277</v>
      </c>
      <c r="M88" s="97" t="s">
        <v>51</v>
      </c>
      <c r="N88" s="98" t="s">
        <v>56</v>
      </c>
      <c r="O88" s="97" t="s">
        <v>64</v>
      </c>
      <c r="P88" s="98" t="s">
        <v>58</v>
      </c>
      <c r="Q88" s="99">
        <v>1</v>
      </c>
      <c r="R88" s="100" t="s">
        <v>212</v>
      </c>
      <c r="S88" s="264" t="s">
        <v>278</v>
      </c>
      <c r="T88" s="273">
        <v>2000</v>
      </c>
      <c r="U88" s="102">
        <v>1</v>
      </c>
      <c r="V88" s="103">
        <v>0</v>
      </c>
      <c r="W88" s="103">
        <v>0</v>
      </c>
      <c r="X88" s="104">
        <v>1</v>
      </c>
      <c r="Y88" s="276">
        <v>2000</v>
      </c>
      <c r="Z88" s="105">
        <v>0</v>
      </c>
      <c r="AA88" s="105">
        <v>0</v>
      </c>
      <c r="AB88" s="276">
        <v>2000</v>
      </c>
      <c r="AC88" s="49"/>
      <c r="AD88" s="62"/>
      <c r="AH88" s="275">
        <v>45769</v>
      </c>
      <c r="AI88" s="298" t="s">
        <v>887</v>
      </c>
      <c r="AJ88" s="274"/>
    </row>
    <row r="89" spans="1:36" ht="150" x14ac:dyDescent="0.25">
      <c r="A89" s="95"/>
      <c r="B89" s="527"/>
      <c r="C89" s="527"/>
      <c r="D89" s="530"/>
      <c r="E89" s="530"/>
      <c r="F89" s="533"/>
      <c r="G89" s="533"/>
      <c r="H89" s="468"/>
      <c r="I89" s="533"/>
      <c r="J89" s="533"/>
      <c r="K89" s="533"/>
      <c r="L89" s="96" t="s">
        <v>263</v>
      </c>
      <c r="M89" s="97" t="s">
        <v>51</v>
      </c>
      <c r="N89" s="98" t="s">
        <v>56</v>
      </c>
      <c r="O89" s="97" t="s">
        <v>64</v>
      </c>
      <c r="P89" s="98" t="s">
        <v>58</v>
      </c>
      <c r="Q89" s="99">
        <v>1</v>
      </c>
      <c r="R89" s="100" t="s">
        <v>212</v>
      </c>
      <c r="S89" s="97" t="s">
        <v>264</v>
      </c>
      <c r="T89" s="101">
        <v>250</v>
      </c>
      <c r="U89" s="102">
        <v>1</v>
      </c>
      <c r="V89" s="103">
        <v>0</v>
      </c>
      <c r="W89" s="103">
        <v>0</v>
      </c>
      <c r="X89" s="104">
        <v>1</v>
      </c>
      <c r="Y89" s="105">
        <v>250</v>
      </c>
      <c r="Z89" s="105">
        <v>0</v>
      </c>
      <c r="AA89" s="105">
        <v>0</v>
      </c>
      <c r="AB89" s="105">
        <v>250</v>
      </c>
      <c r="AC89" s="49"/>
      <c r="AD89" s="62"/>
      <c r="AH89" s="275">
        <v>45680</v>
      </c>
      <c r="AI89" s="274" t="s">
        <v>761</v>
      </c>
      <c r="AJ89" s="266"/>
    </row>
    <row r="90" spans="1:36" ht="270" x14ac:dyDescent="0.25">
      <c r="A90" s="95"/>
      <c r="B90" s="528"/>
      <c r="C90" s="528"/>
      <c r="D90" s="531"/>
      <c r="E90" s="531"/>
      <c r="F90" s="534"/>
      <c r="G90" s="534"/>
      <c r="H90" s="469"/>
      <c r="I90" s="534"/>
      <c r="J90" s="534"/>
      <c r="K90" s="534"/>
      <c r="L90" s="272" t="s">
        <v>712</v>
      </c>
      <c r="M90" s="97" t="s">
        <v>51</v>
      </c>
      <c r="N90" s="98" t="s">
        <v>56</v>
      </c>
      <c r="O90" s="97" t="s">
        <v>64</v>
      </c>
      <c r="P90" s="98" t="s">
        <v>58</v>
      </c>
      <c r="Q90" s="99">
        <v>1</v>
      </c>
      <c r="R90" s="100" t="s">
        <v>212</v>
      </c>
      <c r="S90" s="264" t="s">
        <v>279</v>
      </c>
      <c r="T90" s="273">
        <v>4400</v>
      </c>
      <c r="U90" s="102">
        <v>1</v>
      </c>
      <c r="V90" s="103">
        <v>0</v>
      </c>
      <c r="W90" s="103">
        <v>0</v>
      </c>
      <c r="X90" s="104">
        <v>1</v>
      </c>
      <c r="Y90" s="276">
        <v>4400</v>
      </c>
      <c r="Z90" s="105">
        <v>0</v>
      </c>
      <c r="AA90" s="105">
        <v>0</v>
      </c>
      <c r="AB90" s="276">
        <v>4400</v>
      </c>
      <c r="AC90" s="49"/>
      <c r="AD90" s="62"/>
      <c r="AH90" s="266"/>
      <c r="AI90" s="266"/>
      <c r="AJ90" s="266"/>
    </row>
    <row r="91" spans="1:36" ht="195" x14ac:dyDescent="0.25">
      <c r="A91" s="150"/>
      <c r="B91" s="495" t="s">
        <v>265</v>
      </c>
      <c r="C91" s="495" t="s">
        <v>266</v>
      </c>
      <c r="D91" s="497"/>
      <c r="E91" s="497">
        <v>1</v>
      </c>
      <c r="F91" s="490" t="s">
        <v>247</v>
      </c>
      <c r="G91" s="490">
        <v>170</v>
      </c>
      <c r="H91" s="467" t="s">
        <v>280</v>
      </c>
      <c r="I91" s="490" t="s">
        <v>281</v>
      </c>
      <c r="J91" s="490" t="s">
        <v>274</v>
      </c>
      <c r="K91" s="490" t="s">
        <v>251</v>
      </c>
      <c r="L91" s="122" t="s">
        <v>252</v>
      </c>
      <c r="M91" s="60" t="s">
        <v>51</v>
      </c>
      <c r="N91" s="123" t="s">
        <v>56</v>
      </c>
      <c r="O91" s="60" t="s">
        <v>64</v>
      </c>
      <c r="P91" s="123" t="s">
        <v>58</v>
      </c>
      <c r="Q91" s="124">
        <v>1</v>
      </c>
      <c r="R91" s="125" t="s">
        <v>212</v>
      </c>
      <c r="S91" s="264" t="s">
        <v>254</v>
      </c>
      <c r="T91" s="51">
        <v>550</v>
      </c>
      <c r="U91" s="126">
        <v>1</v>
      </c>
      <c r="V91" s="127">
        <v>0</v>
      </c>
      <c r="W91" s="127">
        <v>0</v>
      </c>
      <c r="X91" s="128">
        <v>1</v>
      </c>
      <c r="Y91" s="129">
        <v>550</v>
      </c>
      <c r="Z91" s="129">
        <v>0</v>
      </c>
      <c r="AA91" s="129">
        <v>0</v>
      </c>
      <c r="AB91" s="129">
        <v>550</v>
      </c>
      <c r="AC91" s="49"/>
      <c r="AD91" s="62"/>
      <c r="AH91" s="274">
        <v>550</v>
      </c>
      <c r="AI91" s="275">
        <v>45716</v>
      </c>
      <c r="AJ91" s="266"/>
    </row>
    <row r="92" spans="1:36" ht="120" x14ac:dyDescent="0.25">
      <c r="A92" s="150"/>
      <c r="B92" s="499"/>
      <c r="C92" s="499"/>
      <c r="D92" s="500"/>
      <c r="E92" s="500"/>
      <c r="F92" s="494"/>
      <c r="G92" s="494"/>
      <c r="H92" s="468"/>
      <c r="I92" s="494"/>
      <c r="J92" s="494"/>
      <c r="K92" s="494"/>
      <c r="L92" s="122" t="s">
        <v>255</v>
      </c>
      <c r="M92" s="60" t="s">
        <v>51</v>
      </c>
      <c r="N92" s="123" t="s">
        <v>56</v>
      </c>
      <c r="O92" s="60" t="s">
        <v>64</v>
      </c>
      <c r="P92" s="123" t="s">
        <v>58</v>
      </c>
      <c r="Q92" s="124">
        <v>1</v>
      </c>
      <c r="R92" s="125" t="s">
        <v>212</v>
      </c>
      <c r="S92" s="60" t="s">
        <v>256</v>
      </c>
      <c r="T92" s="51">
        <v>105</v>
      </c>
      <c r="U92" s="126">
        <v>0</v>
      </c>
      <c r="V92" s="127">
        <v>1</v>
      </c>
      <c r="W92" s="127">
        <v>0</v>
      </c>
      <c r="X92" s="128">
        <v>1</v>
      </c>
      <c r="Y92" s="129">
        <v>0</v>
      </c>
      <c r="Z92" s="129">
        <v>105</v>
      </c>
      <c r="AA92" s="129">
        <v>0</v>
      </c>
      <c r="AB92" s="129">
        <v>105</v>
      </c>
      <c r="AC92" s="49"/>
      <c r="AD92" s="62"/>
      <c r="AH92" s="266"/>
      <c r="AI92" s="266"/>
      <c r="AJ92" s="266"/>
    </row>
    <row r="93" spans="1:36" ht="180" x14ac:dyDescent="0.25">
      <c r="A93" s="150"/>
      <c r="B93" s="499"/>
      <c r="C93" s="499"/>
      <c r="D93" s="500"/>
      <c r="E93" s="500"/>
      <c r="F93" s="494"/>
      <c r="G93" s="494"/>
      <c r="H93" s="468"/>
      <c r="I93" s="494"/>
      <c r="J93" s="494"/>
      <c r="K93" s="494"/>
      <c r="L93" s="122" t="s">
        <v>257</v>
      </c>
      <c r="M93" s="60" t="s">
        <v>51</v>
      </c>
      <c r="N93" s="123" t="s">
        <v>56</v>
      </c>
      <c r="O93" s="60" t="s">
        <v>64</v>
      </c>
      <c r="P93" s="123" t="s">
        <v>58</v>
      </c>
      <c r="Q93" s="124">
        <v>1</v>
      </c>
      <c r="R93" s="125" t="s">
        <v>212</v>
      </c>
      <c r="S93" s="264" t="s">
        <v>258</v>
      </c>
      <c r="T93" s="273">
        <v>2420</v>
      </c>
      <c r="U93" s="126">
        <v>1</v>
      </c>
      <c r="V93" s="127">
        <v>0</v>
      </c>
      <c r="W93" s="127">
        <v>0</v>
      </c>
      <c r="X93" s="128">
        <v>1</v>
      </c>
      <c r="Y93" s="276">
        <v>2420</v>
      </c>
      <c r="Z93" s="129">
        <v>0</v>
      </c>
      <c r="AA93" s="129">
        <v>0</v>
      </c>
      <c r="AB93" s="276">
        <v>2420</v>
      </c>
      <c r="AC93" s="49"/>
      <c r="AD93" s="62"/>
      <c r="AH93" s="298" t="s">
        <v>919</v>
      </c>
      <c r="AI93" s="275">
        <v>45813</v>
      </c>
      <c r="AJ93" s="266"/>
    </row>
    <row r="94" spans="1:36" ht="195" x14ac:dyDescent="0.25">
      <c r="A94" s="150"/>
      <c r="B94" s="499"/>
      <c r="C94" s="499"/>
      <c r="D94" s="500"/>
      <c r="E94" s="500"/>
      <c r="F94" s="494"/>
      <c r="G94" s="494"/>
      <c r="H94" s="468"/>
      <c r="I94" s="494"/>
      <c r="J94" s="494"/>
      <c r="K94" s="494"/>
      <c r="L94" s="122" t="s">
        <v>275</v>
      </c>
      <c r="M94" s="60" t="s">
        <v>51</v>
      </c>
      <c r="N94" s="123" t="s">
        <v>56</v>
      </c>
      <c r="O94" s="60" t="s">
        <v>64</v>
      </c>
      <c r="P94" s="123" t="s">
        <v>58</v>
      </c>
      <c r="Q94" s="124">
        <v>1</v>
      </c>
      <c r="R94" s="125" t="s">
        <v>212</v>
      </c>
      <c r="S94" s="264" t="s">
        <v>276</v>
      </c>
      <c r="T94" s="273">
        <v>320</v>
      </c>
      <c r="U94" s="126">
        <v>1</v>
      </c>
      <c r="V94" s="127">
        <v>0</v>
      </c>
      <c r="W94" s="127">
        <v>0</v>
      </c>
      <c r="X94" s="128">
        <v>1</v>
      </c>
      <c r="Y94" s="276">
        <v>320</v>
      </c>
      <c r="Z94" s="129">
        <v>0</v>
      </c>
      <c r="AA94" s="129">
        <v>0</v>
      </c>
      <c r="AB94" s="129">
        <v>320</v>
      </c>
      <c r="AC94" s="49"/>
      <c r="AD94" s="62"/>
      <c r="AH94" s="275">
        <v>45743</v>
      </c>
      <c r="AI94" s="274" t="s">
        <v>829</v>
      </c>
      <c r="AJ94" s="266"/>
    </row>
    <row r="95" spans="1:36" ht="150" x14ac:dyDescent="0.25">
      <c r="A95" s="150"/>
      <c r="B95" s="499"/>
      <c r="C95" s="499"/>
      <c r="D95" s="500"/>
      <c r="E95" s="500"/>
      <c r="F95" s="494"/>
      <c r="G95" s="494"/>
      <c r="H95" s="468"/>
      <c r="I95" s="494"/>
      <c r="J95" s="494"/>
      <c r="K95" s="494"/>
      <c r="L95" s="122" t="s">
        <v>261</v>
      </c>
      <c r="M95" s="60" t="s">
        <v>51</v>
      </c>
      <c r="N95" s="123" t="s">
        <v>56</v>
      </c>
      <c r="O95" s="60" t="s">
        <v>64</v>
      </c>
      <c r="P95" s="123" t="s">
        <v>58</v>
      </c>
      <c r="Q95" s="124">
        <v>1</v>
      </c>
      <c r="R95" s="125" t="s">
        <v>212</v>
      </c>
      <c r="S95" s="60" t="s">
        <v>262</v>
      </c>
      <c r="T95" s="51">
        <v>1830</v>
      </c>
      <c r="U95" s="126">
        <v>1</v>
      </c>
      <c r="V95" s="127">
        <v>0</v>
      </c>
      <c r="W95" s="127">
        <v>0</v>
      </c>
      <c r="X95" s="128">
        <v>1</v>
      </c>
      <c r="Y95" s="129">
        <v>1830</v>
      </c>
      <c r="Z95" s="129">
        <v>0</v>
      </c>
      <c r="AA95" s="129">
        <v>0</v>
      </c>
      <c r="AB95" s="129">
        <v>1830</v>
      </c>
      <c r="AC95" s="49"/>
      <c r="AD95" s="62"/>
      <c r="AH95" s="266"/>
      <c r="AI95" s="266"/>
      <c r="AJ95" s="266"/>
    </row>
    <row r="96" spans="1:36" ht="150" x14ac:dyDescent="0.25">
      <c r="A96" s="150"/>
      <c r="B96" s="499"/>
      <c r="C96" s="499"/>
      <c r="D96" s="500"/>
      <c r="E96" s="500"/>
      <c r="F96" s="494"/>
      <c r="G96" s="494"/>
      <c r="H96" s="468"/>
      <c r="I96" s="494"/>
      <c r="J96" s="494"/>
      <c r="K96" s="494"/>
      <c r="L96" s="122" t="s">
        <v>263</v>
      </c>
      <c r="M96" s="60" t="s">
        <v>51</v>
      </c>
      <c r="N96" s="123" t="s">
        <v>56</v>
      </c>
      <c r="O96" s="60" t="s">
        <v>64</v>
      </c>
      <c r="P96" s="123" t="s">
        <v>58</v>
      </c>
      <c r="Q96" s="124">
        <v>1</v>
      </c>
      <c r="R96" s="125" t="s">
        <v>212</v>
      </c>
      <c r="S96" s="60" t="s">
        <v>264</v>
      </c>
      <c r="T96" s="51">
        <v>300</v>
      </c>
      <c r="U96" s="126">
        <v>1</v>
      </c>
      <c r="V96" s="127">
        <v>0</v>
      </c>
      <c r="W96" s="127">
        <v>0</v>
      </c>
      <c r="X96" s="128">
        <v>1</v>
      </c>
      <c r="Y96" s="129">
        <v>300</v>
      </c>
      <c r="Z96" s="129">
        <v>0</v>
      </c>
      <c r="AA96" s="129">
        <v>0</v>
      </c>
      <c r="AB96" s="129">
        <v>300</v>
      </c>
      <c r="AC96" s="49"/>
      <c r="AD96" s="62"/>
      <c r="AH96" s="266"/>
      <c r="AI96" s="266"/>
      <c r="AJ96" s="266"/>
    </row>
    <row r="97" spans="1:36" ht="165" x14ac:dyDescent="0.25">
      <c r="A97" s="150"/>
      <c r="B97" s="499"/>
      <c r="C97" s="499"/>
      <c r="D97" s="500"/>
      <c r="E97" s="500"/>
      <c r="F97" s="494"/>
      <c r="G97" s="494"/>
      <c r="H97" s="468"/>
      <c r="I97" s="494"/>
      <c r="J97" s="494"/>
      <c r="K97" s="494"/>
      <c r="L97" s="122" t="s">
        <v>259</v>
      </c>
      <c r="M97" s="60" t="s">
        <v>51</v>
      </c>
      <c r="N97" s="123" t="s">
        <v>56</v>
      </c>
      <c r="O97" s="60" t="s">
        <v>64</v>
      </c>
      <c r="P97" s="123" t="s">
        <v>58</v>
      </c>
      <c r="Q97" s="124">
        <v>1</v>
      </c>
      <c r="R97" s="125" t="s">
        <v>212</v>
      </c>
      <c r="S97" s="264" t="s">
        <v>260</v>
      </c>
      <c r="T97" s="273">
        <v>10280</v>
      </c>
      <c r="U97" s="126">
        <v>1</v>
      </c>
      <c r="V97" s="127">
        <v>0</v>
      </c>
      <c r="W97" s="127">
        <v>0</v>
      </c>
      <c r="X97" s="128">
        <v>1</v>
      </c>
      <c r="Y97" s="276">
        <v>10280</v>
      </c>
      <c r="Z97" s="129">
        <v>0</v>
      </c>
      <c r="AA97" s="129">
        <v>0</v>
      </c>
      <c r="AB97" s="276">
        <v>10280</v>
      </c>
      <c r="AC97" s="49"/>
      <c r="AD97" s="62"/>
      <c r="AH97" s="275">
        <v>45797</v>
      </c>
      <c r="AI97" s="274" t="s">
        <v>912</v>
      </c>
      <c r="AJ97" s="298" t="s">
        <v>911</v>
      </c>
    </row>
    <row r="98" spans="1:36" ht="240" x14ac:dyDescent="0.25">
      <c r="A98" s="150"/>
      <c r="B98" s="499"/>
      <c r="C98" s="499"/>
      <c r="D98" s="500"/>
      <c r="E98" s="500"/>
      <c r="F98" s="494"/>
      <c r="G98" s="494"/>
      <c r="H98" s="468"/>
      <c r="I98" s="494"/>
      <c r="J98" s="494"/>
      <c r="K98" s="494"/>
      <c r="L98" s="272" t="s">
        <v>713</v>
      </c>
      <c r="M98" s="60" t="s">
        <v>51</v>
      </c>
      <c r="N98" s="123" t="s">
        <v>56</v>
      </c>
      <c r="O98" s="60" t="s">
        <v>64</v>
      </c>
      <c r="P98" s="123" t="s">
        <v>58</v>
      </c>
      <c r="Q98" s="124">
        <v>1</v>
      </c>
      <c r="R98" s="125" t="s">
        <v>212</v>
      </c>
      <c r="S98" s="264" t="s">
        <v>279</v>
      </c>
      <c r="T98" s="273">
        <v>5520</v>
      </c>
      <c r="U98" s="126">
        <v>1</v>
      </c>
      <c r="V98" s="127">
        <v>0</v>
      </c>
      <c r="W98" s="127">
        <v>0</v>
      </c>
      <c r="X98" s="128">
        <v>1</v>
      </c>
      <c r="Y98" s="276">
        <v>5520</v>
      </c>
      <c r="Z98" s="129">
        <v>0</v>
      </c>
      <c r="AA98" s="129">
        <v>0</v>
      </c>
      <c r="AB98" s="276">
        <v>5520</v>
      </c>
      <c r="AC98" s="49"/>
      <c r="AD98" s="62"/>
      <c r="AH98" s="275">
        <v>45681</v>
      </c>
      <c r="AI98" s="274">
        <v>5520</v>
      </c>
      <c r="AJ98" s="266"/>
    </row>
    <row r="99" spans="1:36" ht="120" x14ac:dyDescent="0.25">
      <c r="A99" s="150"/>
      <c r="B99" s="496"/>
      <c r="C99" s="496"/>
      <c r="D99" s="498"/>
      <c r="E99" s="498"/>
      <c r="F99" s="491"/>
      <c r="G99" s="491"/>
      <c r="H99" s="469"/>
      <c r="I99" s="491"/>
      <c r="J99" s="491"/>
      <c r="K99" s="491"/>
      <c r="L99" s="122" t="s">
        <v>269</v>
      </c>
      <c r="M99" s="60" t="s">
        <v>51</v>
      </c>
      <c r="N99" s="123" t="s">
        <v>56</v>
      </c>
      <c r="O99" s="60" t="s">
        <v>64</v>
      </c>
      <c r="P99" s="123" t="s">
        <v>58</v>
      </c>
      <c r="Q99" s="124">
        <v>1</v>
      </c>
      <c r="R99" s="125" t="s">
        <v>212</v>
      </c>
      <c r="S99" s="264" t="s">
        <v>271</v>
      </c>
      <c r="T99" s="453">
        <v>0</v>
      </c>
      <c r="U99" s="126">
        <v>1</v>
      </c>
      <c r="V99" s="127">
        <v>0</v>
      </c>
      <c r="W99" s="127">
        <v>0</v>
      </c>
      <c r="X99" s="128">
        <v>1</v>
      </c>
      <c r="Y99" s="454">
        <v>0</v>
      </c>
      <c r="Z99" s="129">
        <v>0</v>
      </c>
      <c r="AA99" s="129">
        <v>0</v>
      </c>
      <c r="AB99" s="276" t="s">
        <v>895</v>
      </c>
      <c r="AC99" s="49"/>
      <c r="AD99" s="62"/>
      <c r="AH99" s="298" t="s">
        <v>896</v>
      </c>
      <c r="AI99" s="275">
        <v>45785</v>
      </c>
      <c r="AJ99" s="266"/>
    </row>
    <row r="100" spans="1:36" ht="195" x14ac:dyDescent="0.25">
      <c r="A100" s="150"/>
      <c r="B100" s="495" t="s">
        <v>265</v>
      </c>
      <c r="C100" s="495" t="s">
        <v>266</v>
      </c>
      <c r="D100" s="497"/>
      <c r="E100" s="497">
        <v>1</v>
      </c>
      <c r="F100" s="490" t="s">
        <v>247</v>
      </c>
      <c r="G100" s="490">
        <v>40</v>
      </c>
      <c r="H100" s="467" t="s">
        <v>282</v>
      </c>
      <c r="I100" s="490" t="s">
        <v>283</v>
      </c>
      <c r="J100" s="490" t="s">
        <v>274</v>
      </c>
      <c r="K100" s="490" t="s">
        <v>251</v>
      </c>
      <c r="L100" s="272" t="s">
        <v>252</v>
      </c>
      <c r="M100" s="60" t="s">
        <v>51</v>
      </c>
      <c r="N100" s="123" t="s">
        <v>56</v>
      </c>
      <c r="O100" s="60" t="s">
        <v>64</v>
      </c>
      <c r="P100" s="123" t="s">
        <v>58</v>
      </c>
      <c r="Q100" s="124">
        <v>1</v>
      </c>
      <c r="R100" s="125" t="s">
        <v>212</v>
      </c>
      <c r="S100" s="264" t="s">
        <v>254</v>
      </c>
      <c r="T100" s="273">
        <v>220</v>
      </c>
      <c r="U100" s="126">
        <v>1</v>
      </c>
      <c r="V100" s="127">
        <v>0</v>
      </c>
      <c r="W100" s="127">
        <v>0</v>
      </c>
      <c r="X100" s="128">
        <v>1</v>
      </c>
      <c r="Y100" s="129">
        <v>220</v>
      </c>
      <c r="Z100" s="129">
        <v>0</v>
      </c>
      <c r="AA100" s="129">
        <v>0</v>
      </c>
      <c r="AB100" s="129">
        <v>220</v>
      </c>
      <c r="AC100" s="49"/>
      <c r="AD100" s="62"/>
      <c r="AH100" s="274">
        <v>220</v>
      </c>
      <c r="AI100" s="275">
        <v>45716</v>
      </c>
      <c r="AJ100" s="266"/>
    </row>
    <row r="101" spans="1:36" ht="120" x14ac:dyDescent="0.25">
      <c r="A101" s="150"/>
      <c r="B101" s="499"/>
      <c r="C101" s="499"/>
      <c r="D101" s="500"/>
      <c r="E101" s="500"/>
      <c r="F101" s="494"/>
      <c r="G101" s="494"/>
      <c r="H101" s="468"/>
      <c r="I101" s="494"/>
      <c r="J101" s="494"/>
      <c r="K101" s="494"/>
      <c r="L101" s="122" t="s">
        <v>284</v>
      </c>
      <c r="M101" s="60" t="s">
        <v>51</v>
      </c>
      <c r="N101" s="123" t="s">
        <v>56</v>
      </c>
      <c r="O101" s="60" t="s">
        <v>64</v>
      </c>
      <c r="P101" s="123" t="s">
        <v>58</v>
      </c>
      <c r="Q101" s="124">
        <v>1</v>
      </c>
      <c r="R101" s="125" t="s">
        <v>212</v>
      </c>
      <c r="S101" s="60" t="s">
        <v>256</v>
      </c>
      <c r="T101" s="51">
        <v>35</v>
      </c>
      <c r="U101" s="126">
        <v>0</v>
      </c>
      <c r="V101" s="127">
        <v>1</v>
      </c>
      <c r="W101" s="127">
        <v>0</v>
      </c>
      <c r="X101" s="128">
        <v>1</v>
      </c>
      <c r="Y101" s="129">
        <v>0</v>
      </c>
      <c r="Z101" s="129">
        <v>35</v>
      </c>
      <c r="AA101" s="129">
        <v>0</v>
      </c>
      <c r="AB101" s="129">
        <v>35</v>
      </c>
      <c r="AC101" s="49"/>
      <c r="AD101" s="62"/>
      <c r="AH101" s="266"/>
      <c r="AI101" s="266"/>
      <c r="AJ101" s="266"/>
    </row>
    <row r="102" spans="1:36" ht="180" x14ac:dyDescent="0.25">
      <c r="A102" s="150"/>
      <c r="B102" s="499"/>
      <c r="C102" s="499"/>
      <c r="D102" s="500"/>
      <c r="E102" s="500"/>
      <c r="F102" s="494"/>
      <c r="G102" s="494"/>
      <c r="H102" s="468"/>
      <c r="I102" s="494"/>
      <c r="J102" s="494"/>
      <c r="K102" s="494"/>
      <c r="L102" s="272" t="s">
        <v>285</v>
      </c>
      <c r="M102" s="60" t="s">
        <v>51</v>
      </c>
      <c r="N102" s="123" t="s">
        <v>56</v>
      </c>
      <c r="O102" s="60" t="s">
        <v>64</v>
      </c>
      <c r="P102" s="123" t="s">
        <v>58</v>
      </c>
      <c r="Q102" s="124">
        <v>1</v>
      </c>
      <c r="R102" s="125" t="s">
        <v>212</v>
      </c>
      <c r="S102" s="264" t="s">
        <v>258</v>
      </c>
      <c r="T102" s="273">
        <v>800</v>
      </c>
      <c r="U102" s="126">
        <v>1</v>
      </c>
      <c r="V102" s="127">
        <v>0</v>
      </c>
      <c r="W102" s="127">
        <v>0</v>
      </c>
      <c r="X102" s="128">
        <v>1</v>
      </c>
      <c r="Y102" s="129">
        <v>800</v>
      </c>
      <c r="Z102" s="129">
        <v>0</v>
      </c>
      <c r="AA102" s="129">
        <v>0</v>
      </c>
      <c r="AB102" s="276">
        <v>800</v>
      </c>
      <c r="AC102" s="49"/>
      <c r="AD102" s="62"/>
      <c r="AH102" s="298" t="s">
        <v>920</v>
      </c>
      <c r="AI102" s="275">
        <v>45813</v>
      </c>
      <c r="AJ102" s="266"/>
    </row>
    <row r="103" spans="1:36" ht="150" x14ac:dyDescent="0.25">
      <c r="A103" s="150"/>
      <c r="B103" s="499"/>
      <c r="C103" s="499"/>
      <c r="D103" s="500"/>
      <c r="E103" s="500"/>
      <c r="F103" s="494"/>
      <c r="G103" s="494"/>
      <c r="H103" s="468"/>
      <c r="I103" s="494"/>
      <c r="J103" s="494"/>
      <c r="K103" s="494"/>
      <c r="L103" s="122" t="s">
        <v>286</v>
      </c>
      <c r="M103" s="60" t="s">
        <v>51</v>
      </c>
      <c r="N103" s="123" t="s">
        <v>56</v>
      </c>
      <c r="O103" s="60" t="s">
        <v>64</v>
      </c>
      <c r="P103" s="123" t="s">
        <v>58</v>
      </c>
      <c r="Q103" s="124">
        <v>1</v>
      </c>
      <c r="R103" s="125" t="s">
        <v>212</v>
      </c>
      <c r="S103" s="60" t="s">
        <v>262</v>
      </c>
      <c r="T103" s="51">
        <v>1030</v>
      </c>
      <c r="U103" s="126">
        <v>1</v>
      </c>
      <c r="V103" s="127">
        <v>0</v>
      </c>
      <c r="W103" s="127">
        <v>0</v>
      </c>
      <c r="X103" s="128">
        <v>1</v>
      </c>
      <c r="Y103" s="129">
        <v>1030</v>
      </c>
      <c r="Z103" s="129">
        <v>0</v>
      </c>
      <c r="AA103" s="129">
        <v>0</v>
      </c>
      <c r="AB103" s="129">
        <v>1030</v>
      </c>
      <c r="AC103" s="49"/>
      <c r="AD103" s="62"/>
      <c r="AH103" s="266"/>
      <c r="AI103" s="266"/>
      <c r="AJ103" s="266"/>
    </row>
    <row r="104" spans="1:36" ht="150" x14ac:dyDescent="0.25">
      <c r="A104" s="150"/>
      <c r="B104" s="499"/>
      <c r="C104" s="499"/>
      <c r="D104" s="500"/>
      <c r="E104" s="500"/>
      <c r="F104" s="494"/>
      <c r="G104" s="494"/>
      <c r="H104" s="468"/>
      <c r="I104" s="494"/>
      <c r="J104" s="494"/>
      <c r="K104" s="494"/>
      <c r="L104" s="122" t="s">
        <v>287</v>
      </c>
      <c r="M104" s="60" t="s">
        <v>51</v>
      </c>
      <c r="N104" s="123" t="s">
        <v>56</v>
      </c>
      <c r="O104" s="60" t="s">
        <v>64</v>
      </c>
      <c r="P104" s="123" t="s">
        <v>58</v>
      </c>
      <c r="Q104" s="124">
        <v>1</v>
      </c>
      <c r="R104" s="125" t="s">
        <v>212</v>
      </c>
      <c r="S104" s="60" t="s">
        <v>264</v>
      </c>
      <c r="T104" s="51">
        <v>100</v>
      </c>
      <c r="U104" s="126">
        <v>1</v>
      </c>
      <c r="V104" s="127">
        <v>0</v>
      </c>
      <c r="W104" s="127">
        <v>0</v>
      </c>
      <c r="X104" s="128">
        <v>1</v>
      </c>
      <c r="Y104" s="129">
        <v>100</v>
      </c>
      <c r="Z104" s="129">
        <v>0</v>
      </c>
      <c r="AA104" s="129">
        <v>0</v>
      </c>
      <c r="AB104" s="129">
        <v>100</v>
      </c>
      <c r="AC104" s="49"/>
      <c r="AD104" s="62"/>
      <c r="AH104" s="266"/>
      <c r="AI104" s="266"/>
      <c r="AJ104" s="266"/>
    </row>
    <row r="105" spans="1:36" ht="165" x14ac:dyDescent="0.25">
      <c r="A105" s="150"/>
      <c r="B105" s="496"/>
      <c r="C105" s="496"/>
      <c r="D105" s="498"/>
      <c r="E105" s="498"/>
      <c r="F105" s="491"/>
      <c r="G105" s="491"/>
      <c r="H105" s="469"/>
      <c r="I105" s="491"/>
      <c r="J105" s="491"/>
      <c r="K105" s="491"/>
      <c r="L105" s="122" t="s">
        <v>288</v>
      </c>
      <c r="M105" s="60" t="s">
        <v>51</v>
      </c>
      <c r="N105" s="123" t="s">
        <v>56</v>
      </c>
      <c r="O105" s="60" t="s">
        <v>64</v>
      </c>
      <c r="P105" s="123" t="s">
        <v>58</v>
      </c>
      <c r="Q105" s="124">
        <v>1</v>
      </c>
      <c r="R105" s="125" t="s">
        <v>212</v>
      </c>
      <c r="S105" s="264" t="s">
        <v>260</v>
      </c>
      <c r="T105" s="273">
        <v>3432</v>
      </c>
      <c r="U105" s="126">
        <v>1</v>
      </c>
      <c r="V105" s="127">
        <v>0</v>
      </c>
      <c r="W105" s="127">
        <v>0</v>
      </c>
      <c r="X105" s="128">
        <v>1</v>
      </c>
      <c r="Y105" s="276">
        <v>3432</v>
      </c>
      <c r="Z105" s="129">
        <v>0</v>
      </c>
      <c r="AA105" s="129">
        <v>0</v>
      </c>
      <c r="AB105" s="276">
        <v>3432</v>
      </c>
      <c r="AC105" s="49"/>
      <c r="AD105" s="62"/>
      <c r="AH105" s="298" t="s">
        <v>908</v>
      </c>
      <c r="AI105" s="266"/>
      <c r="AJ105" s="266"/>
    </row>
    <row r="106" spans="1:36" ht="180" x14ac:dyDescent="0.25">
      <c r="A106" s="150"/>
      <c r="B106" s="60" t="s">
        <v>49</v>
      </c>
      <c r="C106" s="60" t="s">
        <v>289</v>
      </c>
      <c r="D106" s="123"/>
      <c r="E106" s="125">
        <v>1</v>
      </c>
      <c r="F106" s="131" t="s">
        <v>247</v>
      </c>
      <c r="G106" s="132" t="s">
        <v>290</v>
      </c>
      <c r="H106" s="452" t="s">
        <v>291</v>
      </c>
      <c r="I106" s="132" t="s">
        <v>292</v>
      </c>
      <c r="J106" s="132" t="s">
        <v>274</v>
      </c>
      <c r="K106" s="132" t="s">
        <v>251</v>
      </c>
      <c r="L106" s="452" t="s">
        <v>293</v>
      </c>
      <c r="M106" s="60" t="s">
        <v>51</v>
      </c>
      <c r="N106" s="123" t="s">
        <v>56</v>
      </c>
      <c r="O106" s="60" t="s">
        <v>64</v>
      </c>
      <c r="P106" s="123" t="s">
        <v>58</v>
      </c>
      <c r="Q106" s="124">
        <v>1</v>
      </c>
      <c r="R106" s="125" t="s">
        <v>212</v>
      </c>
      <c r="S106" s="264" t="s">
        <v>294</v>
      </c>
      <c r="T106" s="51">
        <v>220</v>
      </c>
      <c r="U106" s="126">
        <v>1</v>
      </c>
      <c r="V106" s="127">
        <v>0</v>
      </c>
      <c r="W106" s="127">
        <v>0</v>
      </c>
      <c r="X106" s="128">
        <v>1</v>
      </c>
      <c r="Y106" s="276">
        <v>220</v>
      </c>
      <c r="Z106" s="129">
        <v>0</v>
      </c>
      <c r="AA106" s="129">
        <v>0</v>
      </c>
      <c r="AB106" s="276">
        <v>220</v>
      </c>
      <c r="AC106" s="49"/>
      <c r="AD106" s="62"/>
      <c r="AH106" s="298" t="s">
        <v>894</v>
      </c>
      <c r="AI106" s="275">
        <v>45785</v>
      </c>
      <c r="AJ106" s="266"/>
    </row>
    <row r="107" spans="1:36" ht="120" x14ac:dyDescent="0.25">
      <c r="A107" s="150"/>
      <c r="B107" s="495" t="s">
        <v>49</v>
      </c>
      <c r="C107" s="495" t="s">
        <v>50</v>
      </c>
      <c r="D107" s="497"/>
      <c r="E107" s="497">
        <v>1</v>
      </c>
      <c r="F107" s="490" t="s">
        <v>247</v>
      </c>
      <c r="G107" s="490">
        <v>16</v>
      </c>
      <c r="H107" s="467" t="s">
        <v>295</v>
      </c>
      <c r="I107" s="490" t="s">
        <v>296</v>
      </c>
      <c r="J107" s="490" t="s">
        <v>274</v>
      </c>
      <c r="K107" s="490" t="s">
        <v>251</v>
      </c>
      <c r="L107" s="122" t="s">
        <v>297</v>
      </c>
      <c r="M107" s="60" t="s">
        <v>51</v>
      </c>
      <c r="N107" s="123" t="s">
        <v>56</v>
      </c>
      <c r="O107" s="60" t="s">
        <v>64</v>
      </c>
      <c r="P107" s="123" t="s">
        <v>58</v>
      </c>
      <c r="Q107" s="124">
        <v>1</v>
      </c>
      <c r="R107" s="125" t="s">
        <v>165</v>
      </c>
      <c r="S107" s="60" t="s">
        <v>298</v>
      </c>
      <c r="T107" s="51">
        <v>1500</v>
      </c>
      <c r="U107" s="126">
        <v>0</v>
      </c>
      <c r="V107" s="127">
        <v>1</v>
      </c>
      <c r="W107" s="127">
        <v>0</v>
      </c>
      <c r="X107" s="128">
        <v>1</v>
      </c>
      <c r="Y107" s="129">
        <v>0</v>
      </c>
      <c r="Z107" s="129">
        <v>1500</v>
      </c>
      <c r="AA107" s="129">
        <v>0</v>
      </c>
      <c r="AB107" s="129">
        <v>1500</v>
      </c>
      <c r="AC107" s="49"/>
      <c r="AD107" s="62"/>
      <c r="AH107" s="266"/>
      <c r="AI107" s="266"/>
      <c r="AJ107" s="266"/>
    </row>
    <row r="108" spans="1:36" ht="150" x14ac:dyDescent="0.25">
      <c r="A108" s="150"/>
      <c r="B108" s="496"/>
      <c r="C108" s="496"/>
      <c r="D108" s="498"/>
      <c r="E108" s="498"/>
      <c r="F108" s="491"/>
      <c r="G108" s="491"/>
      <c r="H108" s="469"/>
      <c r="I108" s="491"/>
      <c r="J108" s="491"/>
      <c r="K108" s="491"/>
      <c r="L108" s="272" t="s">
        <v>299</v>
      </c>
      <c r="M108" s="60" t="s">
        <v>51</v>
      </c>
      <c r="N108" s="123" t="s">
        <v>56</v>
      </c>
      <c r="O108" s="60" t="s">
        <v>64</v>
      </c>
      <c r="P108" s="123" t="s">
        <v>58</v>
      </c>
      <c r="Q108" s="124">
        <v>1</v>
      </c>
      <c r="R108" s="125" t="s">
        <v>165</v>
      </c>
      <c r="S108" s="264" t="s">
        <v>300</v>
      </c>
      <c r="T108" s="273">
        <v>1000</v>
      </c>
      <c r="U108" s="126">
        <v>1</v>
      </c>
      <c r="V108" s="127">
        <v>0</v>
      </c>
      <c r="W108" s="127">
        <v>0</v>
      </c>
      <c r="X108" s="128">
        <v>1</v>
      </c>
      <c r="Y108" s="276">
        <v>1000</v>
      </c>
      <c r="Z108" s="129">
        <v>0</v>
      </c>
      <c r="AA108" s="129">
        <v>0</v>
      </c>
      <c r="AB108" s="276">
        <v>1000</v>
      </c>
      <c r="AC108" s="49"/>
      <c r="AD108" s="62"/>
      <c r="AH108" s="275">
        <v>45791</v>
      </c>
      <c r="AI108" s="298" t="s">
        <v>893</v>
      </c>
      <c r="AJ108" s="274"/>
    </row>
    <row r="109" spans="1:36" ht="81" customHeight="1" x14ac:dyDescent="0.25">
      <c r="A109" s="150"/>
      <c r="B109" s="130"/>
      <c r="C109" s="130"/>
      <c r="D109" s="451">
        <v>1</v>
      </c>
      <c r="E109" s="451">
        <v>1</v>
      </c>
      <c r="F109" s="450" t="s">
        <v>899</v>
      </c>
      <c r="G109" s="450"/>
      <c r="H109" s="449" t="s">
        <v>900</v>
      </c>
      <c r="I109" s="450"/>
      <c r="J109" s="450" t="s">
        <v>274</v>
      </c>
      <c r="K109" s="450" t="s">
        <v>251</v>
      </c>
      <c r="L109" s="272" t="s">
        <v>901</v>
      </c>
      <c r="M109" s="60" t="s">
        <v>51</v>
      </c>
      <c r="N109" s="123" t="s">
        <v>56</v>
      </c>
      <c r="O109" s="60" t="s">
        <v>64</v>
      </c>
      <c r="P109" s="123" t="s">
        <v>58</v>
      </c>
      <c r="Q109" s="124">
        <v>1</v>
      </c>
      <c r="R109" s="82">
        <v>7.3</v>
      </c>
      <c r="S109" s="362" t="s">
        <v>902</v>
      </c>
      <c r="T109" s="273" t="s">
        <v>903</v>
      </c>
      <c r="U109" s="126">
        <v>1</v>
      </c>
      <c r="V109" s="127">
        <v>0</v>
      </c>
      <c r="W109" s="127">
        <v>0</v>
      </c>
      <c r="X109" s="128">
        <v>1</v>
      </c>
      <c r="Y109" s="276" t="s">
        <v>903</v>
      </c>
      <c r="Z109" s="129"/>
      <c r="AA109" s="129"/>
      <c r="AB109" s="276" t="s">
        <v>903</v>
      </c>
      <c r="AC109" s="49"/>
      <c r="AD109" s="62"/>
      <c r="AH109" s="275">
        <v>45792</v>
      </c>
      <c r="AI109" s="298" t="s">
        <v>904</v>
      </c>
      <c r="AJ109" s="274"/>
    </row>
    <row r="110" spans="1:36" ht="225" x14ac:dyDescent="0.25">
      <c r="A110" s="150"/>
      <c r="B110" s="60" t="s">
        <v>49</v>
      </c>
      <c r="C110" s="60" t="s">
        <v>50</v>
      </c>
      <c r="D110" s="123"/>
      <c r="E110" s="125">
        <v>1</v>
      </c>
      <c r="F110" s="132" t="s">
        <v>247</v>
      </c>
      <c r="G110" s="132" t="s">
        <v>301</v>
      </c>
      <c r="H110" s="132" t="s">
        <v>302</v>
      </c>
      <c r="I110" s="132" t="s">
        <v>303</v>
      </c>
      <c r="J110" s="132" t="s">
        <v>274</v>
      </c>
      <c r="K110" s="132" t="s">
        <v>251</v>
      </c>
      <c r="L110" s="122" t="s">
        <v>302</v>
      </c>
      <c r="M110" s="60" t="s">
        <v>51</v>
      </c>
      <c r="N110" s="123" t="s">
        <v>56</v>
      </c>
      <c r="O110" s="60" t="s">
        <v>64</v>
      </c>
      <c r="P110" s="123" t="s">
        <v>58</v>
      </c>
      <c r="Q110" s="124">
        <v>1</v>
      </c>
      <c r="R110" s="125" t="s">
        <v>212</v>
      </c>
      <c r="S110" s="60" t="s">
        <v>278</v>
      </c>
      <c r="T110" s="51">
        <v>6500</v>
      </c>
      <c r="U110" s="126">
        <v>0</v>
      </c>
      <c r="V110" s="127">
        <v>1</v>
      </c>
      <c r="W110" s="127">
        <v>0</v>
      </c>
      <c r="X110" s="128">
        <v>1</v>
      </c>
      <c r="Y110" s="129">
        <v>0</v>
      </c>
      <c r="Z110" s="129">
        <v>6500</v>
      </c>
      <c r="AA110" s="129">
        <v>0</v>
      </c>
      <c r="AB110" s="129">
        <v>6500</v>
      </c>
      <c r="AC110" s="49"/>
      <c r="AD110" s="62"/>
      <c r="AH110" s="266"/>
      <c r="AI110" s="266"/>
      <c r="AJ110" s="266"/>
    </row>
    <row r="111" spans="1:36" ht="180" x14ac:dyDescent="0.25">
      <c r="A111" s="150"/>
      <c r="B111" s="60" t="s">
        <v>49</v>
      </c>
      <c r="C111" s="60" t="s">
        <v>50</v>
      </c>
      <c r="D111" s="123"/>
      <c r="E111" s="125">
        <v>1</v>
      </c>
      <c r="F111" s="132" t="s">
        <v>247</v>
      </c>
      <c r="G111" s="132">
        <v>16</v>
      </c>
      <c r="H111" s="452" t="s">
        <v>304</v>
      </c>
      <c r="I111" s="132" t="s">
        <v>296</v>
      </c>
      <c r="J111" s="132" t="s">
        <v>274</v>
      </c>
      <c r="K111" s="132" t="s">
        <v>251</v>
      </c>
      <c r="L111" s="452" t="s">
        <v>305</v>
      </c>
      <c r="M111" s="60" t="s">
        <v>51</v>
      </c>
      <c r="N111" s="123" t="s">
        <v>56</v>
      </c>
      <c r="O111" s="60" t="s">
        <v>64</v>
      </c>
      <c r="P111" s="123" t="s">
        <v>58</v>
      </c>
      <c r="Q111" s="124">
        <v>1</v>
      </c>
      <c r="R111" s="125" t="s">
        <v>212</v>
      </c>
      <c r="S111" s="264" t="s">
        <v>264</v>
      </c>
      <c r="T111" s="273">
        <v>3000</v>
      </c>
      <c r="U111" s="126">
        <v>1</v>
      </c>
      <c r="V111" s="127">
        <v>0</v>
      </c>
      <c r="W111" s="127">
        <v>0</v>
      </c>
      <c r="X111" s="128">
        <v>1</v>
      </c>
      <c r="Y111" s="129">
        <v>3000</v>
      </c>
      <c r="Z111" s="129">
        <v>0</v>
      </c>
      <c r="AA111" s="129">
        <v>0</v>
      </c>
      <c r="AB111" s="129">
        <v>3000</v>
      </c>
      <c r="AC111" s="49"/>
      <c r="AD111" s="62"/>
      <c r="AH111" s="274"/>
      <c r="AI111" s="366" t="s">
        <v>916</v>
      </c>
      <c r="AJ111" s="275">
        <v>45797</v>
      </c>
    </row>
    <row r="112" spans="1:36" ht="180.75" thickBot="1" x14ac:dyDescent="0.3">
      <c r="A112" s="151"/>
      <c r="B112" s="133" t="s">
        <v>49</v>
      </c>
      <c r="C112" s="133" t="s">
        <v>50</v>
      </c>
      <c r="D112" s="134"/>
      <c r="E112" s="134">
        <v>1</v>
      </c>
      <c r="F112" s="135" t="s">
        <v>247</v>
      </c>
      <c r="G112" s="135">
        <v>16</v>
      </c>
      <c r="H112" s="135" t="s">
        <v>306</v>
      </c>
      <c r="I112" s="135" t="s">
        <v>296</v>
      </c>
      <c r="J112" s="135" t="s">
        <v>274</v>
      </c>
      <c r="K112" s="135" t="s">
        <v>251</v>
      </c>
      <c r="L112" s="371" t="s">
        <v>307</v>
      </c>
      <c r="M112" s="133" t="s">
        <v>51</v>
      </c>
      <c r="N112" s="134" t="s">
        <v>56</v>
      </c>
      <c r="O112" s="133" t="s">
        <v>64</v>
      </c>
      <c r="P112" s="134" t="s">
        <v>58</v>
      </c>
      <c r="Q112" s="136">
        <v>1</v>
      </c>
      <c r="R112" s="137" t="s">
        <v>165</v>
      </c>
      <c r="S112" s="369" t="s">
        <v>308</v>
      </c>
      <c r="T112" s="370">
        <v>3000</v>
      </c>
      <c r="U112" s="138">
        <v>1</v>
      </c>
      <c r="V112" s="139">
        <v>0</v>
      </c>
      <c r="W112" s="139">
        <v>0</v>
      </c>
      <c r="X112" s="140">
        <v>1</v>
      </c>
      <c r="Y112" s="141">
        <v>3000</v>
      </c>
      <c r="Z112" s="141">
        <v>0</v>
      </c>
      <c r="AA112" s="141">
        <v>0</v>
      </c>
      <c r="AB112" s="141">
        <v>3000</v>
      </c>
      <c r="AC112" s="106"/>
      <c r="AD112" s="107"/>
      <c r="AH112" s="266"/>
      <c r="AI112" s="366" t="s">
        <v>916</v>
      </c>
      <c r="AJ112" s="275">
        <v>45698</v>
      </c>
    </row>
    <row r="113" spans="1:36" ht="195" x14ac:dyDescent="0.25">
      <c r="A113" s="238"/>
      <c r="B113" s="470" t="s">
        <v>49</v>
      </c>
      <c r="C113" s="470" t="s">
        <v>50</v>
      </c>
      <c r="D113" s="472"/>
      <c r="E113" s="472"/>
      <c r="F113" s="464" t="s">
        <v>733</v>
      </c>
      <c r="G113" s="464">
        <v>19</v>
      </c>
      <c r="H113" s="467" t="s">
        <v>734</v>
      </c>
      <c r="I113" s="464" t="s">
        <v>735</v>
      </c>
      <c r="J113" s="464" t="s">
        <v>250</v>
      </c>
      <c r="K113" s="464" t="s">
        <v>251</v>
      </c>
      <c r="L113" s="397" t="s">
        <v>252</v>
      </c>
      <c r="M113" s="40" t="s">
        <v>253</v>
      </c>
      <c r="N113" s="41" t="s">
        <v>56</v>
      </c>
      <c r="O113" s="40" t="s">
        <v>64</v>
      </c>
      <c r="P113" s="41" t="s">
        <v>58</v>
      </c>
      <c r="Q113" s="42">
        <v>1</v>
      </c>
      <c r="R113" s="43" t="s">
        <v>212</v>
      </c>
      <c r="S113" s="402" t="s">
        <v>254</v>
      </c>
      <c r="T113" s="398">
        <v>220</v>
      </c>
      <c r="U113" s="45">
        <v>1</v>
      </c>
      <c r="V113" s="46">
        <v>0</v>
      </c>
      <c r="W113" s="46">
        <v>0</v>
      </c>
      <c r="X113" s="47">
        <v>1</v>
      </c>
      <c r="Y113" s="182">
        <f t="shared" ref="Y113" si="29">+T113*U113</f>
        <v>220</v>
      </c>
      <c r="Z113" s="182">
        <f t="shared" ref="Z113" si="30">+T113*V113</f>
        <v>0</v>
      </c>
      <c r="AA113" s="182">
        <f t="shared" ref="AA113" si="31">+T113*W113</f>
        <v>0</v>
      </c>
      <c r="AB113" s="182">
        <f t="shared" ref="AB113" si="32">SUM(Y113:AA113)</f>
        <v>220</v>
      </c>
      <c r="AC113" s="49">
        <f t="shared" ref="AC113" si="33">+T113-AB113</f>
        <v>0</v>
      </c>
      <c r="AD113" s="62"/>
      <c r="AH113" s="400">
        <v>220</v>
      </c>
      <c r="AI113" s="399">
        <v>45350</v>
      </c>
      <c r="AJ113" s="266"/>
    </row>
    <row r="114" spans="1:36" ht="120" x14ac:dyDescent="0.25">
      <c r="A114" s="238"/>
      <c r="B114" s="471"/>
      <c r="C114" s="471"/>
      <c r="D114" s="473"/>
      <c r="E114" s="473"/>
      <c r="F114" s="465"/>
      <c r="G114" s="465"/>
      <c r="H114" s="468"/>
      <c r="I114" s="465"/>
      <c r="J114" s="465"/>
      <c r="K114" s="465"/>
      <c r="L114" s="240" t="s">
        <v>255</v>
      </c>
      <c r="M114" s="40" t="s">
        <v>51</v>
      </c>
      <c r="N114" s="41" t="s">
        <v>56</v>
      </c>
      <c r="O114" s="40" t="s">
        <v>64</v>
      </c>
      <c r="P114" s="41" t="s">
        <v>58</v>
      </c>
      <c r="Q114" s="42">
        <v>1</v>
      </c>
      <c r="R114" s="43" t="s">
        <v>212</v>
      </c>
      <c r="S114" s="40" t="s">
        <v>256</v>
      </c>
      <c r="T114" s="241">
        <v>65</v>
      </c>
      <c r="U114" s="45">
        <v>0</v>
      </c>
      <c r="V114" s="46">
        <v>1</v>
      </c>
      <c r="W114" s="46">
        <v>0</v>
      </c>
      <c r="X114" s="47">
        <v>1</v>
      </c>
      <c r="Y114" s="182">
        <v>0</v>
      </c>
      <c r="Z114" s="182">
        <v>65</v>
      </c>
      <c r="AA114" s="182">
        <v>0</v>
      </c>
      <c r="AB114" s="182">
        <v>65</v>
      </c>
      <c r="AC114" s="49"/>
      <c r="AD114" s="62"/>
      <c r="AH114" s="266"/>
      <c r="AI114" s="266"/>
      <c r="AJ114" s="266"/>
    </row>
    <row r="115" spans="1:36" ht="180" x14ac:dyDescent="0.25">
      <c r="A115" s="238"/>
      <c r="B115" s="471"/>
      <c r="C115" s="471"/>
      <c r="D115" s="473"/>
      <c r="E115" s="473"/>
      <c r="F115" s="465"/>
      <c r="G115" s="465"/>
      <c r="H115" s="468"/>
      <c r="I115" s="465"/>
      <c r="J115" s="465"/>
      <c r="K115" s="465"/>
      <c r="L115" s="272" t="s">
        <v>257</v>
      </c>
      <c r="M115" s="40" t="s">
        <v>51</v>
      </c>
      <c r="N115" s="41" t="s">
        <v>56</v>
      </c>
      <c r="O115" s="40" t="s">
        <v>64</v>
      </c>
      <c r="P115" s="41" t="s">
        <v>58</v>
      </c>
      <c r="Q115" s="42">
        <v>1</v>
      </c>
      <c r="R115" s="43" t="s">
        <v>212</v>
      </c>
      <c r="S115" s="264" t="s">
        <v>258</v>
      </c>
      <c r="T115" s="418">
        <v>800</v>
      </c>
      <c r="U115" s="45">
        <v>1</v>
      </c>
      <c r="V115" s="46">
        <v>0</v>
      </c>
      <c r="W115" s="46">
        <v>0</v>
      </c>
      <c r="X115" s="47">
        <v>1</v>
      </c>
      <c r="Y115" s="182">
        <v>800</v>
      </c>
      <c r="Z115" s="182">
        <v>0</v>
      </c>
      <c r="AA115" s="182">
        <v>0</v>
      </c>
      <c r="AB115" s="182">
        <v>800</v>
      </c>
      <c r="AC115" s="49"/>
      <c r="AD115" s="62"/>
      <c r="AH115" s="274" t="s">
        <v>921</v>
      </c>
      <c r="AI115" s="298" t="s">
        <v>839</v>
      </c>
      <c r="AJ115" s="266"/>
    </row>
    <row r="116" spans="1:36" ht="195" x14ac:dyDescent="0.25">
      <c r="A116" s="238"/>
      <c r="B116" s="471"/>
      <c r="C116" s="471"/>
      <c r="D116" s="473"/>
      <c r="E116" s="473"/>
      <c r="F116" s="465"/>
      <c r="G116" s="465"/>
      <c r="H116" s="468"/>
      <c r="I116" s="465"/>
      <c r="J116" s="465"/>
      <c r="K116" s="465"/>
      <c r="L116" s="240" t="s">
        <v>275</v>
      </c>
      <c r="M116" s="40" t="s">
        <v>51</v>
      </c>
      <c r="N116" s="41" t="s">
        <v>56</v>
      </c>
      <c r="O116" s="40" t="s">
        <v>64</v>
      </c>
      <c r="P116" s="41" t="s">
        <v>58</v>
      </c>
      <c r="Q116" s="42">
        <v>1</v>
      </c>
      <c r="R116" s="43" t="s">
        <v>212</v>
      </c>
      <c r="S116" s="264" t="s">
        <v>276</v>
      </c>
      <c r="T116" s="418">
        <v>115</v>
      </c>
      <c r="U116" s="45">
        <v>1</v>
      </c>
      <c r="V116" s="46">
        <v>0</v>
      </c>
      <c r="W116" s="46">
        <v>0</v>
      </c>
      <c r="X116" s="47">
        <v>1</v>
      </c>
      <c r="Y116" s="182">
        <v>115</v>
      </c>
      <c r="Z116" s="182">
        <v>0</v>
      </c>
      <c r="AA116" s="182">
        <v>0</v>
      </c>
      <c r="AB116" s="182">
        <v>115</v>
      </c>
      <c r="AC116" s="49"/>
      <c r="AD116" s="62"/>
      <c r="AH116" s="304">
        <v>45743</v>
      </c>
      <c r="AI116" s="309" t="s">
        <v>830</v>
      </c>
      <c r="AJ116" s="266"/>
    </row>
    <row r="117" spans="1:36" ht="165" x14ac:dyDescent="0.25">
      <c r="A117" s="238"/>
      <c r="B117" s="471"/>
      <c r="C117" s="471"/>
      <c r="D117" s="473"/>
      <c r="E117" s="473"/>
      <c r="F117" s="465"/>
      <c r="G117" s="465"/>
      <c r="H117" s="468"/>
      <c r="I117" s="465"/>
      <c r="J117" s="465"/>
      <c r="K117" s="465"/>
      <c r="L117" s="240" t="s">
        <v>259</v>
      </c>
      <c r="M117" s="40" t="s">
        <v>51</v>
      </c>
      <c r="N117" s="41" t="s">
        <v>56</v>
      </c>
      <c r="O117" s="40" t="s">
        <v>64</v>
      </c>
      <c r="P117" s="41" t="s">
        <v>58</v>
      </c>
      <c r="Q117" s="42">
        <v>1</v>
      </c>
      <c r="R117" s="43" t="s">
        <v>212</v>
      </c>
      <c r="S117" s="264" t="s">
        <v>260</v>
      </c>
      <c r="T117" s="418">
        <v>3342</v>
      </c>
      <c r="U117" s="45">
        <v>1</v>
      </c>
      <c r="V117" s="46">
        <v>0</v>
      </c>
      <c r="W117" s="46">
        <v>0</v>
      </c>
      <c r="X117" s="47">
        <v>1</v>
      </c>
      <c r="Y117" s="182">
        <v>3342</v>
      </c>
      <c r="Z117" s="182">
        <v>0</v>
      </c>
      <c r="AA117" s="182">
        <v>0</v>
      </c>
      <c r="AB117" s="182">
        <v>3342</v>
      </c>
      <c r="AC117" s="49"/>
      <c r="AD117" s="62"/>
      <c r="AH117" s="303" t="s">
        <v>833</v>
      </c>
      <c r="AI117" s="309" t="s">
        <v>838</v>
      </c>
      <c r="AJ117" s="309" t="s">
        <v>906</v>
      </c>
    </row>
    <row r="118" spans="1:36" ht="120" x14ac:dyDescent="0.25">
      <c r="A118" s="238"/>
      <c r="B118" s="471"/>
      <c r="C118" s="471"/>
      <c r="D118" s="473"/>
      <c r="E118" s="473"/>
      <c r="F118" s="465"/>
      <c r="G118" s="465"/>
      <c r="H118" s="468"/>
      <c r="I118" s="465"/>
      <c r="J118" s="465"/>
      <c r="K118" s="465"/>
      <c r="L118" s="240" t="s">
        <v>736</v>
      </c>
      <c r="M118" s="40" t="s">
        <v>51</v>
      </c>
      <c r="N118" s="41" t="s">
        <v>56</v>
      </c>
      <c r="O118" s="40" t="s">
        <v>64</v>
      </c>
      <c r="P118" s="41" t="s">
        <v>58</v>
      </c>
      <c r="Q118" s="42">
        <v>1</v>
      </c>
      <c r="R118" s="43" t="s">
        <v>212</v>
      </c>
      <c r="S118" s="40" t="s">
        <v>262</v>
      </c>
      <c r="T118" s="241">
        <v>1240</v>
      </c>
      <c r="U118" s="45">
        <v>1</v>
      </c>
      <c r="V118" s="46">
        <v>0</v>
      </c>
      <c r="W118" s="46">
        <v>0</v>
      </c>
      <c r="X118" s="47">
        <v>1</v>
      </c>
      <c r="Y118" s="182">
        <v>1240</v>
      </c>
      <c r="Z118" s="182">
        <v>0</v>
      </c>
      <c r="AA118" s="182">
        <v>0</v>
      </c>
      <c r="AB118" s="182">
        <v>1240</v>
      </c>
      <c r="AC118" s="49"/>
      <c r="AD118" s="62"/>
      <c r="AH118" s="266"/>
      <c r="AI118" s="266"/>
      <c r="AJ118" s="266"/>
    </row>
    <row r="119" spans="1:36" ht="150" x14ac:dyDescent="0.25">
      <c r="A119" s="238"/>
      <c r="B119" s="474"/>
      <c r="C119" s="474"/>
      <c r="D119" s="475"/>
      <c r="E119" s="475"/>
      <c r="F119" s="466"/>
      <c r="G119" s="466"/>
      <c r="H119" s="469"/>
      <c r="I119" s="466"/>
      <c r="J119" s="466"/>
      <c r="K119" s="466"/>
      <c r="L119" s="240" t="s">
        <v>263</v>
      </c>
      <c r="M119" s="40" t="s">
        <v>51</v>
      </c>
      <c r="N119" s="41" t="s">
        <v>56</v>
      </c>
      <c r="O119" s="40" t="s">
        <v>64</v>
      </c>
      <c r="P119" s="41" t="s">
        <v>58</v>
      </c>
      <c r="Q119" s="42">
        <v>1</v>
      </c>
      <c r="R119" s="43" t="s">
        <v>212</v>
      </c>
      <c r="S119" s="264" t="s">
        <v>264</v>
      </c>
      <c r="T119" s="418">
        <v>50</v>
      </c>
      <c r="U119" s="45">
        <v>1</v>
      </c>
      <c r="V119" s="46">
        <v>0</v>
      </c>
      <c r="W119" s="46">
        <v>0</v>
      </c>
      <c r="X119" s="47">
        <v>1</v>
      </c>
      <c r="Y119" s="182">
        <v>50</v>
      </c>
      <c r="Z119" s="182">
        <v>0</v>
      </c>
      <c r="AA119" s="182">
        <v>0</v>
      </c>
      <c r="AB119" s="182">
        <v>50</v>
      </c>
      <c r="AC119" s="49"/>
      <c r="AD119" s="62"/>
      <c r="AH119" s="274" t="s">
        <v>833</v>
      </c>
      <c r="AI119" s="298" t="s">
        <v>840</v>
      </c>
      <c r="AJ119" s="274"/>
    </row>
    <row r="120" spans="1:36" ht="195" x14ac:dyDescent="0.25">
      <c r="A120" s="238"/>
      <c r="B120" s="470" t="s">
        <v>49</v>
      </c>
      <c r="C120" s="470" t="s">
        <v>266</v>
      </c>
      <c r="D120" s="472"/>
      <c r="E120" s="472"/>
      <c r="F120" s="464" t="s">
        <v>733</v>
      </c>
      <c r="G120" s="464">
        <v>120</v>
      </c>
      <c r="H120" s="467" t="s">
        <v>737</v>
      </c>
      <c r="I120" s="464" t="s">
        <v>738</v>
      </c>
      <c r="J120" s="464" t="s">
        <v>250</v>
      </c>
      <c r="K120" s="464" t="s">
        <v>251</v>
      </c>
      <c r="L120" s="397" t="s">
        <v>252</v>
      </c>
      <c r="M120" s="40" t="s">
        <v>51</v>
      </c>
      <c r="N120" s="41" t="s">
        <v>56</v>
      </c>
      <c r="O120" s="40" t="s">
        <v>64</v>
      </c>
      <c r="P120" s="41" t="s">
        <v>58</v>
      </c>
      <c r="Q120" s="42">
        <v>1</v>
      </c>
      <c r="R120" s="43" t="s">
        <v>212</v>
      </c>
      <c r="S120" s="396" t="s">
        <v>254</v>
      </c>
      <c r="T120" s="398">
        <v>550</v>
      </c>
      <c r="U120" s="45">
        <v>1</v>
      </c>
      <c r="V120" s="46">
        <v>0</v>
      </c>
      <c r="W120" s="46">
        <v>0</v>
      </c>
      <c r="X120" s="47">
        <v>1</v>
      </c>
      <c r="Y120" s="401">
        <v>550</v>
      </c>
      <c r="Z120" s="182">
        <v>0</v>
      </c>
      <c r="AA120" s="182">
        <v>0</v>
      </c>
      <c r="AB120" s="182">
        <v>550</v>
      </c>
      <c r="AC120" s="49"/>
      <c r="AD120" s="62"/>
      <c r="AH120" s="399">
        <v>45713</v>
      </c>
      <c r="AI120" s="400">
        <v>550</v>
      </c>
      <c r="AJ120" s="161"/>
    </row>
    <row r="121" spans="1:36" ht="120" x14ac:dyDescent="0.25">
      <c r="A121" s="238"/>
      <c r="B121" s="471"/>
      <c r="C121" s="471"/>
      <c r="D121" s="473"/>
      <c r="E121" s="473"/>
      <c r="F121" s="465"/>
      <c r="G121" s="465"/>
      <c r="H121" s="468"/>
      <c r="I121" s="465"/>
      <c r="J121" s="465"/>
      <c r="K121" s="465"/>
      <c r="L121" s="240" t="s">
        <v>255</v>
      </c>
      <c r="M121" s="40" t="s">
        <v>51</v>
      </c>
      <c r="N121" s="41" t="s">
        <v>56</v>
      </c>
      <c r="O121" s="40" t="s">
        <v>64</v>
      </c>
      <c r="P121" s="41" t="s">
        <v>58</v>
      </c>
      <c r="Q121" s="42">
        <v>1</v>
      </c>
      <c r="R121" s="43" t="s">
        <v>212</v>
      </c>
      <c r="S121" s="40" t="s">
        <v>256</v>
      </c>
      <c r="T121" s="241">
        <v>325</v>
      </c>
      <c r="U121" s="45">
        <v>0</v>
      </c>
      <c r="V121" s="46">
        <v>1</v>
      </c>
      <c r="W121" s="46">
        <v>0</v>
      </c>
      <c r="X121" s="47">
        <v>1</v>
      </c>
      <c r="Y121" s="182">
        <v>0</v>
      </c>
      <c r="Z121" s="182">
        <v>325</v>
      </c>
      <c r="AA121" s="182">
        <v>0</v>
      </c>
      <c r="AB121" s="182">
        <v>325</v>
      </c>
      <c r="AC121" s="49"/>
      <c r="AD121" s="62"/>
      <c r="AH121" s="266"/>
      <c r="AI121" s="266"/>
      <c r="AJ121" s="266"/>
    </row>
    <row r="122" spans="1:36" ht="180" x14ac:dyDescent="0.25">
      <c r="A122" s="238"/>
      <c r="B122" s="471"/>
      <c r="C122" s="471"/>
      <c r="D122" s="473"/>
      <c r="E122" s="473"/>
      <c r="F122" s="465"/>
      <c r="G122" s="465"/>
      <c r="H122" s="468"/>
      <c r="I122" s="465"/>
      <c r="J122" s="465"/>
      <c r="K122" s="465"/>
      <c r="L122" s="272" t="s">
        <v>257</v>
      </c>
      <c r="M122" s="40" t="s">
        <v>51</v>
      </c>
      <c r="N122" s="41" t="s">
        <v>56</v>
      </c>
      <c r="O122" s="40" t="s">
        <v>64</v>
      </c>
      <c r="P122" s="41" t="s">
        <v>58</v>
      </c>
      <c r="Q122" s="42">
        <v>1</v>
      </c>
      <c r="R122" s="43" t="s">
        <v>212</v>
      </c>
      <c r="S122" s="264" t="s">
        <v>258</v>
      </c>
      <c r="T122" s="418">
        <v>1000</v>
      </c>
      <c r="U122" s="45">
        <v>1</v>
      </c>
      <c r="V122" s="46">
        <v>0</v>
      </c>
      <c r="W122" s="46">
        <v>0</v>
      </c>
      <c r="X122" s="47">
        <v>1</v>
      </c>
      <c r="Y122" s="419">
        <v>1000</v>
      </c>
      <c r="Z122" s="182">
        <v>0</v>
      </c>
      <c r="AA122" s="182">
        <v>0</v>
      </c>
      <c r="AB122" s="419">
        <v>1000</v>
      </c>
      <c r="AC122" s="49"/>
      <c r="AD122" s="62"/>
      <c r="AH122" s="420" t="s">
        <v>922</v>
      </c>
      <c r="AI122" s="298" t="s">
        <v>832</v>
      </c>
      <c r="AJ122" s="266"/>
    </row>
    <row r="123" spans="1:36" ht="165" x14ac:dyDescent="0.25">
      <c r="A123" s="238"/>
      <c r="B123" s="471"/>
      <c r="C123" s="471"/>
      <c r="D123" s="473"/>
      <c r="E123" s="473"/>
      <c r="F123" s="465"/>
      <c r="G123" s="465"/>
      <c r="H123" s="468"/>
      <c r="I123" s="465"/>
      <c r="J123" s="465"/>
      <c r="K123" s="465"/>
      <c r="L123" s="272" t="s">
        <v>259</v>
      </c>
      <c r="M123" s="40" t="s">
        <v>51</v>
      </c>
      <c r="N123" s="41" t="s">
        <v>56</v>
      </c>
      <c r="O123" s="40" t="s">
        <v>64</v>
      </c>
      <c r="P123" s="41" t="s">
        <v>58</v>
      </c>
      <c r="Q123" s="42">
        <v>1</v>
      </c>
      <c r="R123" s="43" t="s">
        <v>212</v>
      </c>
      <c r="S123" s="264" t="s">
        <v>260</v>
      </c>
      <c r="T123" s="418">
        <v>6196</v>
      </c>
      <c r="U123" s="45">
        <v>1</v>
      </c>
      <c r="V123" s="46">
        <v>0</v>
      </c>
      <c r="W123" s="46">
        <v>0</v>
      </c>
      <c r="X123" s="47">
        <v>1</v>
      </c>
      <c r="Y123" s="419">
        <v>6196</v>
      </c>
      <c r="Z123" s="182">
        <v>0</v>
      </c>
      <c r="AA123" s="182">
        <v>0</v>
      </c>
      <c r="AB123" s="419" t="s">
        <v>834</v>
      </c>
      <c r="AC123" s="49"/>
      <c r="AD123" s="62"/>
      <c r="AH123" s="420" t="s">
        <v>835</v>
      </c>
      <c r="AI123" s="298" t="s">
        <v>836</v>
      </c>
      <c r="AJ123" s="309" t="s">
        <v>905</v>
      </c>
    </row>
    <row r="124" spans="1:36" ht="120" x14ac:dyDescent="0.25">
      <c r="A124" s="242"/>
      <c r="B124" s="471"/>
      <c r="C124" s="471"/>
      <c r="D124" s="473"/>
      <c r="E124" s="473"/>
      <c r="F124" s="465"/>
      <c r="G124" s="465"/>
      <c r="H124" s="468"/>
      <c r="I124" s="465"/>
      <c r="J124" s="465"/>
      <c r="K124" s="465"/>
      <c r="L124" s="240" t="s">
        <v>736</v>
      </c>
      <c r="M124" s="40" t="s">
        <v>51</v>
      </c>
      <c r="N124" s="41" t="s">
        <v>56</v>
      </c>
      <c r="O124" s="40" t="s">
        <v>64</v>
      </c>
      <c r="P124" s="41" t="s">
        <v>58</v>
      </c>
      <c r="Q124" s="42">
        <v>1</v>
      </c>
      <c r="R124" s="43" t="s">
        <v>212</v>
      </c>
      <c r="S124" s="40" t="s">
        <v>262</v>
      </c>
      <c r="T124" s="241">
        <v>1650</v>
      </c>
      <c r="U124" s="45">
        <v>1</v>
      </c>
      <c r="V124" s="46">
        <v>0</v>
      </c>
      <c r="W124" s="46">
        <v>0</v>
      </c>
      <c r="X124" s="47">
        <v>1</v>
      </c>
      <c r="Y124" s="182">
        <v>1650</v>
      </c>
      <c r="Z124" s="182">
        <v>0</v>
      </c>
      <c r="AA124" s="182">
        <v>0</v>
      </c>
      <c r="AB124" s="182">
        <v>1650</v>
      </c>
      <c r="AC124" s="49"/>
      <c r="AD124" s="62"/>
      <c r="AH124" s="266"/>
      <c r="AI124" s="266"/>
      <c r="AJ124" s="266"/>
    </row>
    <row r="125" spans="1:36" ht="150" x14ac:dyDescent="0.25">
      <c r="A125" s="242"/>
      <c r="B125" s="471"/>
      <c r="C125" s="471"/>
      <c r="D125" s="473"/>
      <c r="E125" s="473"/>
      <c r="F125" s="465"/>
      <c r="G125" s="465"/>
      <c r="H125" s="468"/>
      <c r="I125" s="465"/>
      <c r="J125" s="465"/>
      <c r="K125" s="465"/>
      <c r="L125" s="240" t="s">
        <v>263</v>
      </c>
      <c r="M125" s="40" t="s">
        <v>51</v>
      </c>
      <c r="N125" s="41" t="s">
        <v>56</v>
      </c>
      <c r="O125" s="40" t="s">
        <v>64</v>
      </c>
      <c r="P125" s="41" t="s">
        <v>58</v>
      </c>
      <c r="Q125" s="42">
        <v>1</v>
      </c>
      <c r="R125" s="43" t="s">
        <v>212</v>
      </c>
      <c r="S125" s="264" t="s">
        <v>264</v>
      </c>
      <c r="T125" s="418">
        <v>90</v>
      </c>
      <c r="U125" s="45">
        <v>1</v>
      </c>
      <c r="V125" s="46">
        <v>0</v>
      </c>
      <c r="W125" s="46">
        <v>0</v>
      </c>
      <c r="X125" s="47">
        <v>1</v>
      </c>
      <c r="Y125" s="419">
        <v>90</v>
      </c>
      <c r="Z125" s="182">
        <v>0</v>
      </c>
      <c r="AA125" s="182">
        <v>0</v>
      </c>
      <c r="AB125" s="419">
        <v>90</v>
      </c>
      <c r="AC125" s="49"/>
      <c r="AD125" s="62"/>
      <c r="AH125" s="274" t="s">
        <v>835</v>
      </c>
      <c r="AI125" s="298" t="s">
        <v>837</v>
      </c>
      <c r="AJ125" s="266"/>
    </row>
    <row r="126" spans="1:36" ht="120" x14ac:dyDescent="0.25">
      <c r="A126" s="242"/>
      <c r="B126" s="471"/>
      <c r="C126" s="471"/>
      <c r="D126" s="473"/>
      <c r="E126" s="473"/>
      <c r="F126" s="465"/>
      <c r="G126" s="465"/>
      <c r="H126" s="468"/>
      <c r="I126" s="465"/>
      <c r="J126" s="465"/>
      <c r="K126" s="465"/>
      <c r="L126" s="90" t="s">
        <v>739</v>
      </c>
      <c r="M126" s="90" t="s">
        <v>51</v>
      </c>
      <c r="N126" s="61" t="s">
        <v>56</v>
      </c>
      <c r="O126" s="90" t="s">
        <v>64</v>
      </c>
      <c r="P126" s="61" t="s">
        <v>58</v>
      </c>
      <c r="Q126" s="243">
        <v>1</v>
      </c>
      <c r="R126" s="239" t="s">
        <v>376</v>
      </c>
      <c r="S126" s="421" t="s">
        <v>740</v>
      </c>
      <c r="T126" s="422" t="s">
        <v>841</v>
      </c>
      <c r="U126" s="239">
        <v>0</v>
      </c>
      <c r="V126" s="239">
        <v>0</v>
      </c>
      <c r="W126" s="244">
        <v>1</v>
      </c>
      <c r="X126" s="244">
        <v>1</v>
      </c>
      <c r="Y126" s="61" t="s">
        <v>841</v>
      </c>
      <c r="Z126" s="61">
        <v>0</v>
      </c>
      <c r="AA126" s="61">
        <v>0</v>
      </c>
      <c r="AB126" s="422" t="s">
        <v>842</v>
      </c>
      <c r="AC126" s="245"/>
      <c r="AD126" s="246"/>
      <c r="AH126" s="274" t="s">
        <v>843</v>
      </c>
      <c r="AI126" s="298" t="s">
        <v>844</v>
      </c>
      <c r="AJ126" s="266"/>
    </row>
    <row r="127" spans="1:36" ht="16.5" thickBot="1" x14ac:dyDescent="0.3">
      <c r="A127" s="197"/>
      <c r="B127" s="198"/>
      <c r="C127" s="198"/>
      <c r="D127" s="197"/>
      <c r="E127" s="197"/>
      <c r="F127" s="199"/>
      <c r="G127" s="199"/>
      <c r="H127" s="199"/>
      <c r="I127" s="199"/>
      <c r="J127" s="199"/>
      <c r="K127" s="199"/>
      <c r="L127" s="200"/>
      <c r="M127" s="198"/>
      <c r="N127" s="197"/>
      <c r="O127" s="198"/>
      <c r="P127" s="197"/>
      <c r="Q127" s="201"/>
      <c r="R127" s="202"/>
      <c r="S127" s="93" t="s">
        <v>245</v>
      </c>
      <c r="T127" s="94">
        <f>SUM(T72:T126)</f>
        <v>76784</v>
      </c>
      <c r="U127" s="203"/>
      <c r="V127" s="203"/>
      <c r="W127" s="203"/>
      <c r="X127" s="204"/>
      <c r="Y127" s="205"/>
      <c r="Z127" s="205"/>
      <c r="AA127" s="205"/>
      <c r="AB127" s="205"/>
      <c r="AC127" s="206"/>
      <c r="AD127" s="75"/>
      <c r="AH127" s="266"/>
      <c r="AI127" s="266"/>
      <c r="AJ127" s="266"/>
    </row>
    <row r="128" spans="1:36" ht="61.5" x14ac:dyDescent="0.9">
      <c r="A128" s="492" t="s">
        <v>309</v>
      </c>
      <c r="B128" s="493"/>
      <c r="C128" s="493"/>
      <c r="D128" s="493"/>
      <c r="E128" s="493"/>
      <c r="F128" s="493"/>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H128" s="266"/>
      <c r="AI128" s="266"/>
      <c r="AJ128" s="266"/>
    </row>
    <row r="129" spans="1:36" ht="270" x14ac:dyDescent="0.25">
      <c r="A129" s="91" t="s">
        <v>310</v>
      </c>
      <c r="B129" s="54" t="s">
        <v>311</v>
      </c>
      <c r="C129" s="54" t="s">
        <v>312</v>
      </c>
      <c r="D129" s="43">
        <v>5</v>
      </c>
      <c r="E129" s="54" t="s">
        <v>427</v>
      </c>
      <c r="F129" s="54" t="s">
        <v>313</v>
      </c>
      <c r="G129" s="108" t="s">
        <v>314</v>
      </c>
      <c r="H129" s="362" t="s">
        <v>315</v>
      </c>
      <c r="I129" s="108" t="s">
        <v>314</v>
      </c>
      <c r="J129" s="54" t="s">
        <v>316</v>
      </c>
      <c r="K129" s="54" t="s">
        <v>710</v>
      </c>
      <c r="L129" s="362" t="s">
        <v>318</v>
      </c>
      <c r="M129" s="54" t="s">
        <v>319</v>
      </c>
      <c r="N129" s="43" t="s">
        <v>56</v>
      </c>
      <c r="O129" s="54" t="s">
        <v>320</v>
      </c>
      <c r="P129" s="43" t="s">
        <v>58</v>
      </c>
      <c r="Q129" s="109">
        <v>1</v>
      </c>
      <c r="R129" s="43" t="s">
        <v>212</v>
      </c>
      <c r="S129" s="373" t="s">
        <v>321</v>
      </c>
      <c r="T129" s="441">
        <v>4000</v>
      </c>
      <c r="U129" s="45">
        <v>0</v>
      </c>
      <c r="V129" s="46">
        <v>1</v>
      </c>
      <c r="W129" s="46">
        <v>0</v>
      </c>
      <c r="X129" s="47">
        <f t="shared" ref="X129:X146" si="34">SUM(U129:W129)</f>
        <v>1</v>
      </c>
      <c r="Y129" s="112">
        <f t="shared" ref="Y129:Y154" si="35">+T129*U129</f>
        <v>0</v>
      </c>
      <c r="Z129" s="374">
        <f t="shared" ref="Z129:Z154" si="36">+T129*V129</f>
        <v>4000</v>
      </c>
      <c r="AA129" s="112">
        <f t="shared" ref="AA129:AA154" si="37">+T129*W129</f>
        <v>0</v>
      </c>
      <c r="AB129" s="374">
        <f t="shared" ref="AB129:AB154" si="38">SUM(Y129:AA129)</f>
        <v>4000</v>
      </c>
      <c r="AC129" s="113">
        <f t="shared" ref="AC129:AC154" si="39">+T129-AB129</f>
        <v>0</v>
      </c>
      <c r="AD129" s="43" t="s">
        <v>322</v>
      </c>
      <c r="AH129" s="274" t="s">
        <v>888</v>
      </c>
      <c r="AI129" s="366">
        <v>4</v>
      </c>
      <c r="AJ129" s="266"/>
    </row>
    <row r="130" spans="1:36" ht="270" x14ac:dyDescent="0.25">
      <c r="A130" s="91" t="s">
        <v>310</v>
      </c>
      <c r="B130" s="54" t="s">
        <v>311</v>
      </c>
      <c r="C130" s="54" t="s">
        <v>312</v>
      </c>
      <c r="D130" s="43">
        <v>5</v>
      </c>
      <c r="E130" s="54" t="s">
        <v>427</v>
      </c>
      <c r="F130" s="54" t="s">
        <v>428</v>
      </c>
      <c r="G130" s="108" t="s">
        <v>314</v>
      </c>
      <c r="H130" s="54" t="s">
        <v>315</v>
      </c>
      <c r="I130" s="108" t="s">
        <v>314</v>
      </c>
      <c r="J130" s="54" t="s">
        <v>316</v>
      </c>
      <c r="K130" s="54" t="s">
        <v>711</v>
      </c>
      <c r="L130" s="54" t="s">
        <v>323</v>
      </c>
      <c r="M130" s="54" t="s">
        <v>319</v>
      </c>
      <c r="N130" s="43" t="s">
        <v>56</v>
      </c>
      <c r="O130" s="54" t="s">
        <v>320</v>
      </c>
      <c r="P130" s="43" t="s">
        <v>58</v>
      </c>
      <c r="Q130" s="109">
        <v>1</v>
      </c>
      <c r="R130" s="43" t="s">
        <v>212</v>
      </c>
      <c r="S130" s="110" t="s">
        <v>321</v>
      </c>
      <c r="T130" s="111">
        <v>4000</v>
      </c>
      <c r="U130" s="45">
        <v>0</v>
      </c>
      <c r="V130" s="46">
        <v>0</v>
      </c>
      <c r="W130" s="46">
        <v>1</v>
      </c>
      <c r="X130" s="47">
        <f t="shared" ref="X130:X131" si="40">SUM(U130:W130)</f>
        <v>1</v>
      </c>
      <c r="Y130" s="112">
        <f t="shared" si="35"/>
        <v>0</v>
      </c>
      <c r="Z130" s="112">
        <f t="shared" si="36"/>
        <v>0</v>
      </c>
      <c r="AA130" s="112">
        <f t="shared" si="37"/>
        <v>4000</v>
      </c>
      <c r="AB130" s="112">
        <f t="shared" si="38"/>
        <v>4000</v>
      </c>
      <c r="AC130" s="113">
        <f t="shared" si="39"/>
        <v>0</v>
      </c>
      <c r="AD130" s="43" t="s">
        <v>322</v>
      </c>
      <c r="AH130" s="266"/>
      <c r="AI130" s="266"/>
      <c r="AJ130" s="266"/>
    </row>
    <row r="131" spans="1:36" ht="270" x14ac:dyDescent="0.25">
      <c r="A131" s="91" t="s">
        <v>310</v>
      </c>
      <c r="B131" s="54" t="s">
        <v>311</v>
      </c>
      <c r="C131" s="54" t="s">
        <v>324</v>
      </c>
      <c r="D131" s="43">
        <v>5</v>
      </c>
      <c r="E131" s="54" t="s">
        <v>427</v>
      </c>
      <c r="F131" s="43" t="s">
        <v>51</v>
      </c>
      <c r="G131" s="108" t="s">
        <v>314</v>
      </c>
      <c r="H131" s="54" t="s">
        <v>325</v>
      </c>
      <c r="I131" s="108" t="s">
        <v>314</v>
      </c>
      <c r="J131" s="54" t="s">
        <v>316</v>
      </c>
      <c r="K131" s="54" t="s">
        <v>710</v>
      </c>
      <c r="L131" s="54" t="s">
        <v>326</v>
      </c>
      <c r="M131" s="54" t="s">
        <v>327</v>
      </c>
      <c r="N131" s="43" t="s">
        <v>56</v>
      </c>
      <c r="O131" s="54" t="s">
        <v>320</v>
      </c>
      <c r="P131" s="43" t="s">
        <v>58</v>
      </c>
      <c r="Q131" s="109">
        <v>1</v>
      </c>
      <c r="R131" s="43" t="s">
        <v>212</v>
      </c>
      <c r="S131" s="110" t="s">
        <v>328</v>
      </c>
      <c r="T131" s="111">
        <v>6000</v>
      </c>
      <c r="U131" s="45">
        <v>0</v>
      </c>
      <c r="V131" s="46">
        <v>1</v>
      </c>
      <c r="W131" s="46">
        <v>0</v>
      </c>
      <c r="X131" s="47">
        <f t="shared" si="40"/>
        <v>1</v>
      </c>
      <c r="Y131" s="112">
        <f t="shared" si="35"/>
        <v>0</v>
      </c>
      <c r="Z131" s="112">
        <f t="shared" si="36"/>
        <v>6000</v>
      </c>
      <c r="AA131" s="112">
        <f t="shared" si="37"/>
        <v>0</v>
      </c>
      <c r="AB131" s="112">
        <f t="shared" si="38"/>
        <v>6000</v>
      </c>
      <c r="AC131" s="113">
        <f t="shared" si="39"/>
        <v>0</v>
      </c>
      <c r="AD131" s="43" t="s">
        <v>322</v>
      </c>
      <c r="AH131" s="266"/>
      <c r="AI131" s="266"/>
      <c r="AJ131" s="266"/>
    </row>
    <row r="132" spans="1:36" ht="270" x14ac:dyDescent="0.25">
      <c r="A132" s="108" t="s">
        <v>329</v>
      </c>
      <c r="B132" s="54" t="s">
        <v>330</v>
      </c>
      <c r="C132" s="54" t="s">
        <v>331</v>
      </c>
      <c r="D132" s="43">
        <v>5</v>
      </c>
      <c r="E132" s="54" t="s">
        <v>427</v>
      </c>
      <c r="F132" s="43" t="s">
        <v>51</v>
      </c>
      <c r="G132" s="108" t="s">
        <v>314</v>
      </c>
      <c r="H132" s="54" t="s">
        <v>332</v>
      </c>
      <c r="I132" s="108" t="s">
        <v>314</v>
      </c>
      <c r="J132" s="54" t="s">
        <v>316</v>
      </c>
      <c r="K132" s="54" t="s">
        <v>710</v>
      </c>
      <c r="L132" s="54" t="s">
        <v>333</v>
      </c>
      <c r="M132" s="54" t="s">
        <v>334</v>
      </c>
      <c r="N132" s="43" t="s">
        <v>56</v>
      </c>
      <c r="O132" s="54" t="s">
        <v>320</v>
      </c>
      <c r="P132" s="43" t="s">
        <v>58</v>
      </c>
      <c r="Q132" s="109">
        <v>1</v>
      </c>
      <c r="R132" s="43" t="s">
        <v>212</v>
      </c>
      <c r="S132" s="110" t="s">
        <v>335</v>
      </c>
      <c r="T132" s="111">
        <v>1000</v>
      </c>
      <c r="U132" s="45">
        <v>1</v>
      </c>
      <c r="V132" s="46">
        <v>0</v>
      </c>
      <c r="W132" s="46">
        <v>0</v>
      </c>
      <c r="X132" s="47">
        <f t="shared" si="34"/>
        <v>1</v>
      </c>
      <c r="Y132" s="112">
        <f t="shared" si="35"/>
        <v>1000</v>
      </c>
      <c r="Z132" s="112">
        <f t="shared" si="36"/>
        <v>0</v>
      </c>
      <c r="AA132" s="112">
        <f t="shared" si="37"/>
        <v>0</v>
      </c>
      <c r="AB132" s="112">
        <f t="shared" si="38"/>
        <v>1000</v>
      </c>
      <c r="AC132" s="113">
        <f t="shared" si="39"/>
        <v>0</v>
      </c>
      <c r="AD132" s="43" t="s">
        <v>322</v>
      </c>
      <c r="AH132" s="266"/>
      <c r="AI132" s="266"/>
      <c r="AJ132" s="266"/>
    </row>
    <row r="133" spans="1:36" ht="270" x14ac:dyDescent="0.25">
      <c r="A133" s="91" t="s">
        <v>310</v>
      </c>
      <c r="B133" s="54" t="s">
        <v>311</v>
      </c>
      <c r="C133" s="54" t="s">
        <v>324</v>
      </c>
      <c r="D133" s="43">
        <v>5</v>
      </c>
      <c r="E133" s="54" t="s">
        <v>427</v>
      </c>
      <c r="F133" s="43" t="s">
        <v>51</v>
      </c>
      <c r="G133" s="108" t="s">
        <v>314</v>
      </c>
      <c r="H133" s="54" t="s">
        <v>336</v>
      </c>
      <c r="I133" s="108" t="s">
        <v>314</v>
      </c>
      <c r="J133" s="54" t="s">
        <v>316</v>
      </c>
      <c r="K133" s="54" t="s">
        <v>710</v>
      </c>
      <c r="L133" s="54" t="s">
        <v>337</v>
      </c>
      <c r="M133" s="54" t="s">
        <v>338</v>
      </c>
      <c r="N133" s="43" t="s">
        <v>56</v>
      </c>
      <c r="O133" s="54" t="s">
        <v>320</v>
      </c>
      <c r="P133" s="43" t="s">
        <v>58</v>
      </c>
      <c r="Q133" s="109">
        <v>1</v>
      </c>
      <c r="R133" s="43" t="s">
        <v>212</v>
      </c>
      <c r="S133" s="110" t="s">
        <v>339</v>
      </c>
      <c r="T133" s="111">
        <v>600</v>
      </c>
      <c r="U133" s="45">
        <v>0</v>
      </c>
      <c r="V133" s="46">
        <v>0</v>
      </c>
      <c r="W133" s="46">
        <v>1</v>
      </c>
      <c r="X133" s="47">
        <f t="shared" si="34"/>
        <v>1</v>
      </c>
      <c r="Y133" s="112">
        <f t="shared" si="35"/>
        <v>0</v>
      </c>
      <c r="Z133" s="112">
        <f t="shared" si="36"/>
        <v>0</v>
      </c>
      <c r="AA133" s="112">
        <f t="shared" si="37"/>
        <v>600</v>
      </c>
      <c r="AB133" s="112">
        <f t="shared" si="38"/>
        <v>600</v>
      </c>
      <c r="AC133" s="113">
        <f t="shared" si="39"/>
        <v>0</v>
      </c>
      <c r="AD133" s="43" t="s">
        <v>322</v>
      </c>
      <c r="AH133" s="266"/>
      <c r="AI133" s="266"/>
      <c r="AJ133" s="266"/>
    </row>
    <row r="134" spans="1:36" ht="270" x14ac:dyDescent="0.25">
      <c r="A134" s="131" t="s">
        <v>310</v>
      </c>
      <c r="B134" s="82" t="s">
        <v>340</v>
      </c>
      <c r="C134" s="82" t="s">
        <v>341</v>
      </c>
      <c r="D134" s="125">
        <v>5</v>
      </c>
      <c r="E134" s="82" t="s">
        <v>427</v>
      </c>
      <c r="F134" s="125" t="s">
        <v>51</v>
      </c>
      <c r="G134" s="142" t="s">
        <v>314</v>
      </c>
      <c r="H134" s="82" t="s">
        <v>342</v>
      </c>
      <c r="I134" s="142" t="s">
        <v>314</v>
      </c>
      <c r="J134" s="82" t="s">
        <v>316</v>
      </c>
      <c r="K134" s="82" t="s">
        <v>710</v>
      </c>
      <c r="L134" s="362" t="s">
        <v>343</v>
      </c>
      <c r="M134" s="82" t="s">
        <v>344</v>
      </c>
      <c r="N134" s="125" t="s">
        <v>56</v>
      </c>
      <c r="O134" s="82" t="s">
        <v>345</v>
      </c>
      <c r="P134" s="125" t="s">
        <v>58</v>
      </c>
      <c r="Q134" s="144">
        <v>1</v>
      </c>
      <c r="R134" s="125" t="s">
        <v>212</v>
      </c>
      <c r="S134" s="373" t="s">
        <v>346</v>
      </c>
      <c r="T134" s="441">
        <v>4300</v>
      </c>
      <c r="U134" s="126">
        <v>0</v>
      </c>
      <c r="V134" s="127">
        <v>1</v>
      </c>
      <c r="W134" s="127">
        <v>0</v>
      </c>
      <c r="X134" s="128">
        <f t="shared" si="34"/>
        <v>1</v>
      </c>
      <c r="Y134" s="146">
        <f t="shared" si="35"/>
        <v>0</v>
      </c>
      <c r="Z134" s="146">
        <f t="shared" si="36"/>
        <v>4300</v>
      </c>
      <c r="AA134" s="146">
        <f t="shared" si="37"/>
        <v>0</v>
      </c>
      <c r="AB134" s="146">
        <f t="shared" si="38"/>
        <v>4300</v>
      </c>
      <c r="AC134" s="147">
        <f t="shared" si="39"/>
        <v>0</v>
      </c>
      <c r="AD134" s="125" t="s">
        <v>322</v>
      </c>
      <c r="AH134" s="275">
        <v>45761</v>
      </c>
      <c r="AI134" s="298" t="s">
        <v>880</v>
      </c>
      <c r="AJ134" s="412"/>
    </row>
    <row r="135" spans="1:36" ht="270" x14ac:dyDescent="0.25">
      <c r="A135" s="108" t="s">
        <v>329</v>
      </c>
      <c r="B135" s="54" t="s">
        <v>330</v>
      </c>
      <c r="C135" s="54" t="s">
        <v>347</v>
      </c>
      <c r="D135" s="43">
        <v>5</v>
      </c>
      <c r="E135" s="54" t="s">
        <v>427</v>
      </c>
      <c r="F135" s="43" t="s">
        <v>51</v>
      </c>
      <c r="G135" s="108" t="s">
        <v>314</v>
      </c>
      <c r="H135" s="54" t="s">
        <v>342</v>
      </c>
      <c r="I135" s="108" t="s">
        <v>314</v>
      </c>
      <c r="J135" s="54" t="s">
        <v>316</v>
      </c>
      <c r="K135" s="54" t="s">
        <v>710</v>
      </c>
      <c r="L135" s="54" t="s">
        <v>348</v>
      </c>
      <c r="M135" s="54" t="s">
        <v>349</v>
      </c>
      <c r="N135" s="43" t="s">
        <v>56</v>
      </c>
      <c r="O135" s="54" t="s">
        <v>350</v>
      </c>
      <c r="P135" s="43" t="s">
        <v>58</v>
      </c>
      <c r="Q135" s="109">
        <v>1</v>
      </c>
      <c r="R135" s="43" t="s">
        <v>212</v>
      </c>
      <c r="S135" s="110" t="s">
        <v>351</v>
      </c>
      <c r="T135" s="111">
        <v>200</v>
      </c>
      <c r="U135" s="45">
        <v>0</v>
      </c>
      <c r="V135" s="46">
        <v>1</v>
      </c>
      <c r="W135" s="46"/>
      <c r="X135" s="47">
        <f t="shared" si="34"/>
        <v>1</v>
      </c>
      <c r="Y135" s="112">
        <f t="shared" si="35"/>
        <v>0</v>
      </c>
      <c r="Z135" s="112">
        <f t="shared" si="36"/>
        <v>200</v>
      </c>
      <c r="AA135" s="112">
        <f t="shared" si="37"/>
        <v>0</v>
      </c>
      <c r="AB135" s="112">
        <f t="shared" si="38"/>
        <v>200</v>
      </c>
      <c r="AC135" s="113">
        <f t="shared" si="39"/>
        <v>0</v>
      </c>
      <c r="AD135" s="43" t="s">
        <v>322</v>
      </c>
      <c r="AH135" s="274">
        <v>500</v>
      </c>
      <c r="AI135" s="275">
        <v>45698</v>
      </c>
      <c r="AJ135" s="266"/>
    </row>
    <row r="136" spans="1:36" ht="270" x14ac:dyDescent="0.25">
      <c r="A136" s="108" t="s">
        <v>329</v>
      </c>
      <c r="B136" s="54" t="s">
        <v>330</v>
      </c>
      <c r="C136" s="54" t="s">
        <v>347</v>
      </c>
      <c r="D136" s="43">
        <v>5</v>
      </c>
      <c r="E136" s="54" t="s">
        <v>427</v>
      </c>
      <c r="F136" s="43" t="s">
        <v>51</v>
      </c>
      <c r="G136" s="108" t="s">
        <v>314</v>
      </c>
      <c r="H136" s="54" t="s">
        <v>342</v>
      </c>
      <c r="I136" s="108" t="s">
        <v>314</v>
      </c>
      <c r="J136" s="54" t="s">
        <v>316</v>
      </c>
      <c r="K136" s="54" t="s">
        <v>710</v>
      </c>
      <c r="L136" s="362" t="s">
        <v>210</v>
      </c>
      <c r="M136" s="362" t="s">
        <v>352</v>
      </c>
      <c r="N136" s="43" t="s">
        <v>56</v>
      </c>
      <c r="O136" s="362" t="s">
        <v>353</v>
      </c>
      <c r="P136" s="43" t="s">
        <v>58</v>
      </c>
      <c r="Q136" s="109">
        <v>1</v>
      </c>
      <c r="R136" s="43" t="s">
        <v>212</v>
      </c>
      <c r="S136" s="363" t="s">
        <v>354</v>
      </c>
      <c r="T136" s="111">
        <v>600</v>
      </c>
      <c r="U136" s="45">
        <v>0.5</v>
      </c>
      <c r="V136" s="46">
        <v>0</v>
      </c>
      <c r="W136" s="46">
        <v>0.5</v>
      </c>
      <c r="X136" s="47">
        <f t="shared" ref="X136" si="41">SUM(U136:W136)</f>
        <v>1</v>
      </c>
      <c r="Y136" s="112">
        <f t="shared" si="35"/>
        <v>300</v>
      </c>
      <c r="Z136" s="112">
        <f t="shared" si="36"/>
        <v>0</v>
      </c>
      <c r="AA136" s="112">
        <f t="shared" si="37"/>
        <v>300</v>
      </c>
      <c r="AB136" s="112">
        <f t="shared" si="38"/>
        <v>600</v>
      </c>
      <c r="AC136" s="113">
        <f t="shared" si="39"/>
        <v>0</v>
      </c>
      <c r="AD136" s="43" t="s">
        <v>322</v>
      </c>
      <c r="AH136" s="266"/>
      <c r="AI136" s="266"/>
      <c r="AJ136" s="266"/>
    </row>
    <row r="137" spans="1:36" ht="270" x14ac:dyDescent="0.25">
      <c r="A137" s="108" t="s">
        <v>329</v>
      </c>
      <c r="B137" s="54" t="s">
        <v>330</v>
      </c>
      <c r="C137" s="54" t="s">
        <v>347</v>
      </c>
      <c r="D137" s="43">
        <v>5</v>
      </c>
      <c r="E137" s="54" t="s">
        <v>427</v>
      </c>
      <c r="F137" s="43" t="s">
        <v>51</v>
      </c>
      <c r="G137" s="108" t="s">
        <v>314</v>
      </c>
      <c r="H137" s="54" t="s">
        <v>342</v>
      </c>
      <c r="I137" s="108" t="s">
        <v>314</v>
      </c>
      <c r="J137" s="54" t="s">
        <v>316</v>
      </c>
      <c r="K137" s="54" t="s">
        <v>317</v>
      </c>
      <c r="L137" s="362" t="s">
        <v>355</v>
      </c>
      <c r="M137" s="362" t="s">
        <v>352</v>
      </c>
      <c r="N137" s="43" t="s">
        <v>56</v>
      </c>
      <c r="O137" s="54" t="s">
        <v>356</v>
      </c>
      <c r="P137" s="43" t="s">
        <v>58</v>
      </c>
      <c r="Q137" s="109">
        <v>1</v>
      </c>
      <c r="R137" s="43" t="s">
        <v>212</v>
      </c>
      <c r="S137" s="373" t="s">
        <v>357</v>
      </c>
      <c r="T137" s="112">
        <v>1200</v>
      </c>
      <c r="U137" s="45">
        <v>0.5</v>
      </c>
      <c r="V137" s="46">
        <v>0</v>
      </c>
      <c r="W137" s="46">
        <v>0.5</v>
      </c>
      <c r="X137" s="47">
        <f t="shared" si="34"/>
        <v>1</v>
      </c>
      <c r="Y137" s="112">
        <f t="shared" si="35"/>
        <v>600</v>
      </c>
      <c r="Z137" s="112">
        <f t="shared" si="36"/>
        <v>0</v>
      </c>
      <c r="AA137" s="112">
        <f t="shared" si="37"/>
        <v>600</v>
      </c>
      <c r="AB137" s="112">
        <f t="shared" si="38"/>
        <v>1200</v>
      </c>
      <c r="AC137" s="113">
        <f t="shared" si="39"/>
        <v>0</v>
      </c>
      <c r="AD137" s="43" t="s">
        <v>322</v>
      </c>
      <c r="AH137" s="274">
        <v>430.98</v>
      </c>
      <c r="AI137" s="275">
        <v>45706</v>
      </c>
      <c r="AJ137" s="266"/>
    </row>
    <row r="138" spans="1:36" ht="360" x14ac:dyDescent="0.25">
      <c r="A138" s="142" t="s">
        <v>329</v>
      </c>
      <c r="B138" s="82" t="s">
        <v>330</v>
      </c>
      <c r="C138" s="82" t="s">
        <v>347</v>
      </c>
      <c r="D138" s="125">
        <v>5</v>
      </c>
      <c r="E138" s="82" t="s">
        <v>427</v>
      </c>
      <c r="F138" s="82" t="s">
        <v>358</v>
      </c>
      <c r="G138" s="142" t="s">
        <v>314</v>
      </c>
      <c r="H138" s="82" t="s">
        <v>342</v>
      </c>
      <c r="I138" s="142" t="s">
        <v>314</v>
      </c>
      <c r="J138" s="82" t="s">
        <v>316</v>
      </c>
      <c r="K138" s="82" t="s">
        <v>710</v>
      </c>
      <c r="L138" s="82" t="s">
        <v>359</v>
      </c>
      <c r="M138" s="143" t="s">
        <v>360</v>
      </c>
      <c r="N138" s="125" t="s">
        <v>56</v>
      </c>
      <c r="O138" s="82" t="s">
        <v>353</v>
      </c>
      <c r="P138" s="125" t="s">
        <v>58</v>
      </c>
      <c r="Q138" s="144">
        <v>1</v>
      </c>
      <c r="R138" s="125" t="s">
        <v>212</v>
      </c>
      <c r="S138" s="145" t="s">
        <v>361</v>
      </c>
      <c r="T138" s="146">
        <v>3000</v>
      </c>
      <c r="U138" s="126">
        <v>0.5</v>
      </c>
      <c r="V138" s="127">
        <v>0.5</v>
      </c>
      <c r="W138" s="127">
        <v>0</v>
      </c>
      <c r="X138" s="128">
        <f t="shared" si="34"/>
        <v>1</v>
      </c>
      <c r="Y138" s="146">
        <f t="shared" si="35"/>
        <v>1500</v>
      </c>
      <c r="Z138" s="146">
        <f t="shared" si="36"/>
        <v>1500</v>
      </c>
      <c r="AA138" s="146">
        <f t="shared" si="37"/>
        <v>0</v>
      </c>
      <c r="AB138" s="146">
        <f t="shared" si="38"/>
        <v>3000</v>
      </c>
      <c r="AC138" s="147">
        <f t="shared" si="39"/>
        <v>0</v>
      </c>
      <c r="AD138" s="125" t="s">
        <v>322</v>
      </c>
      <c r="AH138" s="266"/>
      <c r="AI138" s="266"/>
      <c r="AJ138" s="266"/>
    </row>
    <row r="139" spans="1:36" ht="360" x14ac:dyDescent="0.25">
      <c r="A139" s="142" t="s">
        <v>329</v>
      </c>
      <c r="B139" s="82" t="s">
        <v>330</v>
      </c>
      <c r="C139" s="82" t="s">
        <v>347</v>
      </c>
      <c r="D139" s="125">
        <v>5</v>
      </c>
      <c r="E139" s="82" t="s">
        <v>427</v>
      </c>
      <c r="F139" s="82" t="s">
        <v>358</v>
      </c>
      <c r="G139" s="142" t="s">
        <v>314</v>
      </c>
      <c r="H139" s="82" t="s">
        <v>342</v>
      </c>
      <c r="I139" s="142" t="s">
        <v>314</v>
      </c>
      <c r="J139" s="82" t="s">
        <v>316</v>
      </c>
      <c r="K139" s="82" t="s">
        <v>710</v>
      </c>
      <c r="L139" s="82" t="s">
        <v>362</v>
      </c>
      <c r="M139" s="82" t="s">
        <v>363</v>
      </c>
      <c r="N139" s="125" t="s">
        <v>56</v>
      </c>
      <c r="O139" s="82" t="s">
        <v>364</v>
      </c>
      <c r="P139" s="125" t="s">
        <v>58</v>
      </c>
      <c r="Q139" s="144">
        <v>1</v>
      </c>
      <c r="R139" s="125" t="s">
        <v>165</v>
      </c>
      <c r="S139" s="145" t="s">
        <v>365</v>
      </c>
      <c r="T139" s="146">
        <v>0</v>
      </c>
      <c r="U139" s="126">
        <v>0</v>
      </c>
      <c r="V139" s="127">
        <v>1</v>
      </c>
      <c r="W139" s="127">
        <v>0</v>
      </c>
      <c r="X139" s="128">
        <f t="shared" si="34"/>
        <v>1</v>
      </c>
      <c r="Y139" s="146">
        <f t="shared" si="35"/>
        <v>0</v>
      </c>
      <c r="Z139" s="146">
        <f t="shared" si="36"/>
        <v>0</v>
      </c>
      <c r="AA139" s="146">
        <f t="shared" si="37"/>
        <v>0</v>
      </c>
      <c r="AB139" s="146">
        <f t="shared" si="38"/>
        <v>0</v>
      </c>
      <c r="AC139" s="147">
        <f t="shared" si="39"/>
        <v>0</v>
      </c>
      <c r="AD139" s="125" t="s">
        <v>322</v>
      </c>
      <c r="AH139" s="266"/>
      <c r="AI139" s="266"/>
      <c r="AJ139" s="266"/>
    </row>
    <row r="140" spans="1:36" ht="360" x14ac:dyDescent="0.25">
      <c r="A140" s="108" t="s">
        <v>329</v>
      </c>
      <c r="B140" s="54" t="s">
        <v>330</v>
      </c>
      <c r="C140" s="82" t="s">
        <v>347</v>
      </c>
      <c r="D140" s="125">
        <v>5</v>
      </c>
      <c r="E140" s="82" t="s">
        <v>427</v>
      </c>
      <c r="F140" s="82" t="s">
        <v>358</v>
      </c>
      <c r="G140" s="142" t="s">
        <v>314</v>
      </c>
      <c r="H140" s="82" t="s">
        <v>342</v>
      </c>
      <c r="I140" s="142" t="s">
        <v>314</v>
      </c>
      <c r="J140" s="82" t="s">
        <v>316</v>
      </c>
      <c r="K140" s="82" t="s">
        <v>710</v>
      </c>
      <c r="L140" s="82" t="s">
        <v>366</v>
      </c>
      <c r="M140" s="404" t="s">
        <v>367</v>
      </c>
      <c r="N140" s="149" t="s">
        <v>56</v>
      </c>
      <c r="O140" s="82" t="s">
        <v>350</v>
      </c>
      <c r="P140" s="125" t="s">
        <v>58</v>
      </c>
      <c r="Q140" s="144">
        <v>1</v>
      </c>
      <c r="R140" s="125" t="s">
        <v>212</v>
      </c>
      <c r="S140" s="145" t="s">
        <v>368</v>
      </c>
      <c r="T140" s="374">
        <v>3000</v>
      </c>
      <c r="U140" s="126">
        <v>0</v>
      </c>
      <c r="V140" s="127">
        <v>0</v>
      </c>
      <c r="W140" s="127">
        <v>1</v>
      </c>
      <c r="X140" s="128">
        <f t="shared" si="34"/>
        <v>1</v>
      </c>
      <c r="Y140" s="146">
        <f t="shared" si="35"/>
        <v>0</v>
      </c>
      <c r="Z140" s="146">
        <f t="shared" si="36"/>
        <v>0</v>
      </c>
      <c r="AA140" s="146">
        <f t="shared" si="37"/>
        <v>3000</v>
      </c>
      <c r="AB140" s="374">
        <f t="shared" si="38"/>
        <v>3000</v>
      </c>
      <c r="AC140" s="147">
        <f t="shared" si="39"/>
        <v>0</v>
      </c>
      <c r="AD140" s="125" t="s">
        <v>322</v>
      </c>
      <c r="AH140" s="298" t="s">
        <v>925</v>
      </c>
      <c r="AI140" s="298" t="s">
        <v>926</v>
      </c>
      <c r="AJ140" s="266"/>
    </row>
    <row r="141" spans="1:36" ht="270" x14ac:dyDescent="0.25">
      <c r="A141" s="91" t="s">
        <v>310</v>
      </c>
      <c r="B141" s="54" t="s">
        <v>311</v>
      </c>
      <c r="C141" s="82" t="s">
        <v>341</v>
      </c>
      <c r="D141" s="125">
        <v>5</v>
      </c>
      <c r="E141" s="82" t="s">
        <v>427</v>
      </c>
      <c r="F141" s="125" t="s">
        <v>51</v>
      </c>
      <c r="G141" s="142" t="s">
        <v>314</v>
      </c>
      <c r="H141" s="82" t="s">
        <v>342</v>
      </c>
      <c r="I141" s="142" t="s">
        <v>314</v>
      </c>
      <c r="J141" s="82" t="s">
        <v>316</v>
      </c>
      <c r="K141" s="82" t="s">
        <v>710</v>
      </c>
      <c r="L141" s="82" t="s">
        <v>369</v>
      </c>
      <c r="M141" s="148" t="s">
        <v>370</v>
      </c>
      <c r="N141" s="149" t="s">
        <v>56</v>
      </c>
      <c r="O141" s="82" t="s">
        <v>371</v>
      </c>
      <c r="P141" s="125" t="s">
        <v>58</v>
      </c>
      <c r="Q141" s="144">
        <v>1</v>
      </c>
      <c r="R141" s="125" t="s">
        <v>212</v>
      </c>
      <c r="S141" s="145" t="s">
        <v>372</v>
      </c>
      <c r="T141" s="146">
        <v>6700</v>
      </c>
      <c r="U141" s="126">
        <v>0</v>
      </c>
      <c r="V141" s="127">
        <v>1</v>
      </c>
      <c r="W141" s="127">
        <v>0</v>
      </c>
      <c r="X141" s="128">
        <f t="shared" si="34"/>
        <v>1</v>
      </c>
      <c r="Y141" s="146">
        <f t="shared" si="35"/>
        <v>0</v>
      </c>
      <c r="Z141" s="146">
        <f t="shared" si="36"/>
        <v>6700</v>
      </c>
      <c r="AA141" s="146">
        <f t="shared" si="37"/>
        <v>0</v>
      </c>
      <c r="AB141" s="146">
        <f t="shared" si="38"/>
        <v>6700</v>
      </c>
      <c r="AC141" s="147">
        <f t="shared" si="39"/>
        <v>0</v>
      </c>
      <c r="AD141" s="125" t="s">
        <v>322</v>
      </c>
      <c r="AH141" s="266"/>
      <c r="AI141" s="266"/>
      <c r="AJ141" s="266"/>
    </row>
    <row r="142" spans="1:36" ht="409.5" x14ac:dyDescent="0.25">
      <c r="A142" s="91" t="s">
        <v>310</v>
      </c>
      <c r="B142" s="54" t="s">
        <v>311</v>
      </c>
      <c r="C142" s="82" t="s">
        <v>312</v>
      </c>
      <c r="D142" s="125">
        <v>5</v>
      </c>
      <c r="E142" s="82" t="s">
        <v>427</v>
      </c>
      <c r="F142" s="82" t="s">
        <v>358</v>
      </c>
      <c r="G142" s="142" t="s">
        <v>314</v>
      </c>
      <c r="H142" s="82" t="s">
        <v>373</v>
      </c>
      <c r="I142" s="142" t="s">
        <v>314</v>
      </c>
      <c r="J142" s="82" t="s">
        <v>316</v>
      </c>
      <c r="K142" s="82" t="s">
        <v>710</v>
      </c>
      <c r="L142" s="362" t="s">
        <v>374</v>
      </c>
      <c r="M142" s="404" t="s">
        <v>375</v>
      </c>
      <c r="N142" s="149" t="s">
        <v>56</v>
      </c>
      <c r="O142" s="82" t="s">
        <v>320</v>
      </c>
      <c r="P142" s="125" t="s">
        <v>58</v>
      </c>
      <c r="Q142" s="144">
        <v>1</v>
      </c>
      <c r="R142" s="125" t="s">
        <v>376</v>
      </c>
      <c r="S142" s="363" t="s">
        <v>377</v>
      </c>
      <c r="T142" s="405">
        <v>70000</v>
      </c>
      <c r="U142" s="126">
        <v>0.33329999999999999</v>
      </c>
      <c r="V142" s="127">
        <v>0.33329999999999999</v>
      </c>
      <c r="W142" s="127">
        <v>0.33339999999999997</v>
      </c>
      <c r="X142" s="128">
        <f t="shared" si="34"/>
        <v>1</v>
      </c>
      <c r="Y142" s="146">
        <f t="shared" si="35"/>
        <v>23331</v>
      </c>
      <c r="Z142" s="146">
        <f t="shared" si="36"/>
        <v>23331</v>
      </c>
      <c r="AA142" s="146">
        <f t="shared" si="37"/>
        <v>23338</v>
      </c>
      <c r="AB142" s="146">
        <f t="shared" si="38"/>
        <v>70000</v>
      </c>
      <c r="AC142" s="147">
        <f t="shared" si="39"/>
        <v>0</v>
      </c>
      <c r="AD142" s="125" t="s">
        <v>322</v>
      </c>
      <c r="AH142" s="372">
        <v>70</v>
      </c>
      <c r="AI142" s="395">
        <v>45356</v>
      </c>
      <c r="AJ142" s="266"/>
    </row>
    <row r="143" spans="1:36" ht="360" x14ac:dyDescent="0.25">
      <c r="A143" s="131" t="s">
        <v>310</v>
      </c>
      <c r="B143" s="82" t="s">
        <v>311</v>
      </c>
      <c r="C143" s="82" t="s">
        <v>341</v>
      </c>
      <c r="D143" s="125">
        <v>5</v>
      </c>
      <c r="E143" s="82" t="s">
        <v>378</v>
      </c>
      <c r="F143" s="82" t="s">
        <v>358</v>
      </c>
      <c r="G143" s="142" t="s">
        <v>314</v>
      </c>
      <c r="H143" s="82" t="s">
        <v>379</v>
      </c>
      <c r="I143" s="142" t="s">
        <v>314</v>
      </c>
      <c r="J143" s="82" t="s">
        <v>316</v>
      </c>
      <c r="K143" s="82" t="s">
        <v>710</v>
      </c>
      <c r="L143" s="82" t="s">
        <v>380</v>
      </c>
      <c r="M143" s="130" t="s">
        <v>381</v>
      </c>
      <c r="N143" s="125" t="s">
        <v>56</v>
      </c>
      <c r="O143" s="82" t="s">
        <v>382</v>
      </c>
      <c r="P143" s="125" t="s">
        <v>58</v>
      </c>
      <c r="Q143" s="144">
        <v>1</v>
      </c>
      <c r="R143" s="125" t="s">
        <v>165</v>
      </c>
      <c r="S143" s="145" t="s">
        <v>383</v>
      </c>
      <c r="T143" s="146">
        <v>19610.150000000001</v>
      </c>
      <c r="U143" s="126">
        <v>0</v>
      </c>
      <c r="V143" s="127">
        <v>1</v>
      </c>
      <c r="W143" s="127">
        <v>0</v>
      </c>
      <c r="X143" s="128">
        <f t="shared" si="34"/>
        <v>1</v>
      </c>
      <c r="Y143" s="146">
        <f t="shared" si="35"/>
        <v>0</v>
      </c>
      <c r="Z143" s="146">
        <f t="shared" si="36"/>
        <v>19610.150000000001</v>
      </c>
      <c r="AA143" s="146">
        <f t="shared" si="37"/>
        <v>0</v>
      </c>
      <c r="AB143" s="146">
        <f t="shared" si="38"/>
        <v>19610.150000000001</v>
      </c>
      <c r="AC143" s="147">
        <f t="shared" si="39"/>
        <v>0</v>
      </c>
      <c r="AD143" s="125" t="s">
        <v>322</v>
      </c>
      <c r="AH143" s="266"/>
      <c r="AI143" s="266"/>
      <c r="AJ143" s="266"/>
    </row>
    <row r="144" spans="1:36" ht="255" x14ac:dyDescent="0.25">
      <c r="A144" s="91" t="s">
        <v>310</v>
      </c>
      <c r="B144" s="54" t="s">
        <v>311</v>
      </c>
      <c r="C144" s="54" t="s">
        <v>341</v>
      </c>
      <c r="D144" s="43">
        <v>5</v>
      </c>
      <c r="E144" s="54" t="s">
        <v>378</v>
      </c>
      <c r="F144" s="54" t="s">
        <v>384</v>
      </c>
      <c r="G144" s="108" t="s">
        <v>314</v>
      </c>
      <c r="H144" s="54" t="s">
        <v>385</v>
      </c>
      <c r="I144" s="108" t="s">
        <v>314</v>
      </c>
      <c r="J144" s="54" t="s">
        <v>316</v>
      </c>
      <c r="K144" s="54" t="s">
        <v>710</v>
      </c>
      <c r="L144" s="54" t="s">
        <v>386</v>
      </c>
      <c r="M144" s="54" t="s">
        <v>387</v>
      </c>
      <c r="N144" s="43" t="s">
        <v>56</v>
      </c>
      <c r="O144" s="54" t="s">
        <v>388</v>
      </c>
      <c r="P144" s="43" t="s">
        <v>58</v>
      </c>
      <c r="Q144" s="109">
        <v>1</v>
      </c>
      <c r="R144" s="43" t="s">
        <v>212</v>
      </c>
      <c r="S144" s="110" t="s">
        <v>389</v>
      </c>
      <c r="T144" s="112">
        <v>1500</v>
      </c>
      <c r="U144" s="45">
        <v>0</v>
      </c>
      <c r="V144" s="46">
        <v>1</v>
      </c>
      <c r="W144" s="46">
        <v>0</v>
      </c>
      <c r="X144" s="47">
        <f t="shared" si="34"/>
        <v>1</v>
      </c>
      <c r="Y144" s="112">
        <f t="shared" si="35"/>
        <v>0</v>
      </c>
      <c r="Z144" s="112">
        <f t="shared" si="36"/>
        <v>1500</v>
      </c>
      <c r="AA144" s="112">
        <f t="shared" si="37"/>
        <v>0</v>
      </c>
      <c r="AB144" s="112">
        <f t="shared" si="38"/>
        <v>1500</v>
      </c>
      <c r="AC144" s="113">
        <f t="shared" si="39"/>
        <v>0</v>
      </c>
      <c r="AD144" s="43" t="s">
        <v>322</v>
      </c>
      <c r="AH144" s="266"/>
      <c r="AI144" s="266"/>
      <c r="AJ144" s="266"/>
    </row>
    <row r="145" spans="1:36" ht="255" x14ac:dyDescent="0.25">
      <c r="A145" s="91" t="s">
        <v>310</v>
      </c>
      <c r="B145" s="54" t="s">
        <v>311</v>
      </c>
      <c r="C145" s="54" t="s">
        <v>341</v>
      </c>
      <c r="D145" s="43">
        <v>5</v>
      </c>
      <c r="E145" s="54" t="s">
        <v>378</v>
      </c>
      <c r="F145" s="54" t="s">
        <v>384</v>
      </c>
      <c r="G145" s="108" t="s">
        <v>314</v>
      </c>
      <c r="H145" s="54" t="s">
        <v>390</v>
      </c>
      <c r="I145" s="108" t="s">
        <v>314</v>
      </c>
      <c r="J145" s="54" t="s">
        <v>316</v>
      </c>
      <c r="K145" s="54" t="s">
        <v>710</v>
      </c>
      <c r="L145" s="54" t="s">
        <v>391</v>
      </c>
      <c r="M145" s="362" t="s">
        <v>392</v>
      </c>
      <c r="N145" s="43" t="s">
        <v>56</v>
      </c>
      <c r="O145" s="54" t="s">
        <v>320</v>
      </c>
      <c r="P145" s="43" t="s">
        <v>814</v>
      </c>
      <c r="Q145" s="109">
        <v>1</v>
      </c>
      <c r="R145" s="43" t="s">
        <v>212</v>
      </c>
      <c r="S145" s="110" t="s">
        <v>389</v>
      </c>
      <c r="T145" s="112">
        <v>3500</v>
      </c>
      <c r="U145" s="45">
        <v>0</v>
      </c>
      <c r="V145" s="46">
        <v>0</v>
      </c>
      <c r="W145" s="46">
        <v>1</v>
      </c>
      <c r="X145" s="47">
        <f t="shared" si="34"/>
        <v>1</v>
      </c>
      <c r="Y145" s="112">
        <f t="shared" si="35"/>
        <v>0</v>
      </c>
      <c r="Z145" s="112">
        <f t="shared" si="36"/>
        <v>0</v>
      </c>
      <c r="AA145" s="112">
        <f t="shared" si="37"/>
        <v>3500</v>
      </c>
      <c r="AB145" s="112">
        <f t="shared" si="38"/>
        <v>3500</v>
      </c>
      <c r="AC145" s="113">
        <f t="shared" si="39"/>
        <v>0</v>
      </c>
      <c r="AD145" s="43" t="s">
        <v>322</v>
      </c>
      <c r="AH145" s="266"/>
      <c r="AI145" s="266"/>
      <c r="AJ145" s="266"/>
    </row>
    <row r="146" spans="1:36" ht="409.5" x14ac:dyDescent="0.25">
      <c r="A146" s="91" t="s">
        <v>310</v>
      </c>
      <c r="B146" s="54" t="s">
        <v>330</v>
      </c>
      <c r="C146" s="54" t="s">
        <v>331</v>
      </c>
      <c r="D146" s="43">
        <v>5</v>
      </c>
      <c r="E146" s="54" t="s">
        <v>393</v>
      </c>
      <c r="F146" s="43" t="s">
        <v>51</v>
      </c>
      <c r="G146" s="108" t="s">
        <v>314</v>
      </c>
      <c r="H146" s="54" t="s">
        <v>394</v>
      </c>
      <c r="I146" s="108" t="s">
        <v>314</v>
      </c>
      <c r="J146" s="54" t="s">
        <v>316</v>
      </c>
      <c r="K146" s="54" t="s">
        <v>710</v>
      </c>
      <c r="L146" s="54" t="s">
        <v>395</v>
      </c>
      <c r="M146" s="54" t="s">
        <v>396</v>
      </c>
      <c r="N146" s="43" t="s">
        <v>56</v>
      </c>
      <c r="O146" s="54" t="s">
        <v>397</v>
      </c>
      <c r="P146" s="43" t="s">
        <v>58</v>
      </c>
      <c r="Q146" s="109">
        <v>1</v>
      </c>
      <c r="R146" s="43" t="s">
        <v>212</v>
      </c>
      <c r="S146" s="110" t="s">
        <v>398</v>
      </c>
      <c r="T146" s="112">
        <v>1500</v>
      </c>
      <c r="U146" s="45">
        <v>0</v>
      </c>
      <c r="V146" s="46">
        <v>0</v>
      </c>
      <c r="W146" s="46">
        <v>1</v>
      </c>
      <c r="X146" s="47">
        <f t="shared" si="34"/>
        <v>1</v>
      </c>
      <c r="Y146" s="112">
        <f t="shared" si="35"/>
        <v>0</v>
      </c>
      <c r="Z146" s="112">
        <f t="shared" si="36"/>
        <v>0</v>
      </c>
      <c r="AA146" s="112">
        <f t="shared" si="37"/>
        <v>1500</v>
      </c>
      <c r="AB146" s="112">
        <f t="shared" si="38"/>
        <v>1500</v>
      </c>
      <c r="AC146" s="113">
        <f t="shared" si="39"/>
        <v>0</v>
      </c>
      <c r="AD146" s="43" t="s">
        <v>322</v>
      </c>
      <c r="AH146" s="266"/>
      <c r="AI146" s="266"/>
      <c r="AJ146" s="266"/>
    </row>
    <row r="147" spans="1:36" ht="270" x14ac:dyDescent="0.25">
      <c r="A147" s="91" t="s">
        <v>310</v>
      </c>
      <c r="B147" s="54" t="s">
        <v>311</v>
      </c>
      <c r="C147" s="54" t="s">
        <v>312</v>
      </c>
      <c r="D147" s="43">
        <v>5</v>
      </c>
      <c r="E147" s="54" t="s">
        <v>378</v>
      </c>
      <c r="F147" s="54" t="s">
        <v>429</v>
      </c>
      <c r="G147" s="108" t="s">
        <v>314</v>
      </c>
      <c r="H147" s="54" t="s">
        <v>399</v>
      </c>
      <c r="I147" s="108" t="s">
        <v>314</v>
      </c>
      <c r="J147" s="54" t="s">
        <v>316</v>
      </c>
      <c r="K147" s="54" t="s">
        <v>710</v>
      </c>
      <c r="L147" s="54" t="s">
        <v>400</v>
      </c>
      <c r="M147" s="54" t="s">
        <v>401</v>
      </c>
      <c r="N147" s="43" t="s">
        <v>56</v>
      </c>
      <c r="O147" s="54" t="s">
        <v>320</v>
      </c>
      <c r="P147" s="43" t="s">
        <v>58</v>
      </c>
      <c r="Q147" s="109">
        <v>1</v>
      </c>
      <c r="R147" s="43" t="s">
        <v>402</v>
      </c>
      <c r="S147" s="114" t="s">
        <v>403</v>
      </c>
      <c r="T147" s="112">
        <v>10000</v>
      </c>
      <c r="U147" s="45">
        <v>0</v>
      </c>
      <c r="V147" s="46">
        <v>1</v>
      </c>
      <c r="W147" s="46">
        <v>0</v>
      </c>
      <c r="X147" s="47">
        <f t="shared" ref="X147:X154" si="42">SUM(U147:W147)</f>
        <v>1</v>
      </c>
      <c r="Y147" s="112">
        <f t="shared" si="35"/>
        <v>0</v>
      </c>
      <c r="Z147" s="112">
        <f t="shared" si="36"/>
        <v>10000</v>
      </c>
      <c r="AA147" s="112">
        <f t="shared" si="37"/>
        <v>0</v>
      </c>
      <c r="AB147" s="112">
        <f t="shared" si="38"/>
        <v>10000</v>
      </c>
      <c r="AC147" s="113">
        <f t="shared" si="39"/>
        <v>0</v>
      </c>
      <c r="AD147" s="43" t="s">
        <v>322</v>
      </c>
      <c r="AH147" s="266"/>
      <c r="AI147" s="266"/>
      <c r="AJ147" s="266"/>
    </row>
    <row r="148" spans="1:36" ht="360" x14ac:dyDescent="0.25">
      <c r="A148" s="108" t="s">
        <v>329</v>
      </c>
      <c r="B148" s="54" t="s">
        <v>330</v>
      </c>
      <c r="C148" s="54" t="s">
        <v>347</v>
      </c>
      <c r="D148" s="43">
        <v>5</v>
      </c>
      <c r="E148" s="54" t="s">
        <v>427</v>
      </c>
      <c r="F148" s="54" t="s">
        <v>358</v>
      </c>
      <c r="G148" s="108" t="s">
        <v>314</v>
      </c>
      <c r="H148" s="54" t="s">
        <v>342</v>
      </c>
      <c r="I148" s="108" t="s">
        <v>314</v>
      </c>
      <c r="J148" s="54" t="s">
        <v>316</v>
      </c>
      <c r="K148" s="54" t="s">
        <v>710</v>
      </c>
      <c r="L148" s="54" t="s">
        <v>404</v>
      </c>
      <c r="M148" s="115" t="s">
        <v>405</v>
      </c>
      <c r="N148" s="43" t="s">
        <v>56</v>
      </c>
      <c r="O148" s="54" t="s">
        <v>353</v>
      </c>
      <c r="P148" s="43" t="s">
        <v>58</v>
      </c>
      <c r="Q148" s="109">
        <v>1</v>
      </c>
      <c r="R148" s="43" t="s">
        <v>165</v>
      </c>
      <c r="S148" s="110" t="s">
        <v>365</v>
      </c>
      <c r="T148" s="112">
        <v>2000</v>
      </c>
      <c r="U148" s="45">
        <v>1</v>
      </c>
      <c r="V148" s="46">
        <v>0</v>
      </c>
      <c r="W148" s="46">
        <v>0</v>
      </c>
      <c r="X148" s="47">
        <f t="shared" si="42"/>
        <v>1</v>
      </c>
      <c r="Y148" s="112">
        <f t="shared" si="35"/>
        <v>2000</v>
      </c>
      <c r="Z148" s="112">
        <f t="shared" si="36"/>
        <v>0</v>
      </c>
      <c r="AA148" s="112">
        <f t="shared" si="37"/>
        <v>0</v>
      </c>
      <c r="AB148" s="112">
        <f t="shared" si="38"/>
        <v>2000</v>
      </c>
      <c r="AC148" s="113">
        <f t="shared" si="39"/>
        <v>0</v>
      </c>
      <c r="AD148" s="43" t="s">
        <v>322</v>
      </c>
      <c r="AH148" s="366">
        <v>3</v>
      </c>
      <c r="AI148" s="275">
        <v>45699</v>
      </c>
      <c r="AJ148" s="266"/>
    </row>
    <row r="149" spans="1:36" ht="360" x14ac:dyDescent="0.25">
      <c r="A149" s="108" t="s">
        <v>329</v>
      </c>
      <c r="B149" s="54" t="s">
        <v>330</v>
      </c>
      <c r="C149" s="54" t="s">
        <v>347</v>
      </c>
      <c r="D149" s="43">
        <v>5</v>
      </c>
      <c r="E149" s="54" t="s">
        <v>427</v>
      </c>
      <c r="F149" s="54" t="s">
        <v>358</v>
      </c>
      <c r="G149" s="108" t="s">
        <v>314</v>
      </c>
      <c r="H149" s="54" t="s">
        <v>342</v>
      </c>
      <c r="I149" s="108" t="s">
        <v>314</v>
      </c>
      <c r="J149" s="54" t="s">
        <v>316</v>
      </c>
      <c r="K149" s="54" t="s">
        <v>710</v>
      </c>
      <c r="L149" s="362" t="s">
        <v>406</v>
      </c>
      <c r="M149" s="115" t="s">
        <v>407</v>
      </c>
      <c r="N149" s="43" t="s">
        <v>56</v>
      </c>
      <c r="O149" s="54" t="s">
        <v>353</v>
      </c>
      <c r="P149" s="43" t="s">
        <v>58</v>
      </c>
      <c r="Q149" s="109">
        <v>1</v>
      </c>
      <c r="R149" s="43" t="s">
        <v>165</v>
      </c>
      <c r="S149" s="373" t="s">
        <v>408</v>
      </c>
      <c r="T149" s="374">
        <v>3000</v>
      </c>
      <c r="U149" s="45">
        <v>0</v>
      </c>
      <c r="V149" s="46">
        <v>1</v>
      </c>
      <c r="W149" s="46">
        <v>0</v>
      </c>
      <c r="X149" s="47">
        <f t="shared" si="42"/>
        <v>1</v>
      </c>
      <c r="Y149" s="112">
        <f t="shared" si="35"/>
        <v>0</v>
      </c>
      <c r="Z149" s="112">
        <f t="shared" si="36"/>
        <v>3000</v>
      </c>
      <c r="AA149" s="112">
        <f t="shared" si="37"/>
        <v>0</v>
      </c>
      <c r="AB149" s="112">
        <f t="shared" si="38"/>
        <v>3000</v>
      </c>
      <c r="AC149" s="113">
        <f t="shared" si="39"/>
        <v>0</v>
      </c>
      <c r="AD149" s="43" t="s">
        <v>322</v>
      </c>
      <c r="AH149" s="266"/>
      <c r="AI149" s="266"/>
      <c r="AJ149" s="266"/>
    </row>
    <row r="150" spans="1:36" ht="270" x14ac:dyDescent="0.25">
      <c r="A150" s="91" t="s">
        <v>310</v>
      </c>
      <c r="B150" s="54" t="s">
        <v>311</v>
      </c>
      <c r="C150" s="54" t="s">
        <v>289</v>
      </c>
      <c r="D150" s="43">
        <v>5</v>
      </c>
      <c r="E150" s="54" t="s">
        <v>427</v>
      </c>
      <c r="F150" s="54" t="s">
        <v>384</v>
      </c>
      <c r="G150" s="108" t="s">
        <v>314</v>
      </c>
      <c r="H150" s="54" t="s">
        <v>409</v>
      </c>
      <c r="I150" s="108" t="s">
        <v>314</v>
      </c>
      <c r="J150" s="54" t="s">
        <v>316</v>
      </c>
      <c r="K150" s="54" t="s">
        <v>710</v>
      </c>
      <c r="L150" s="54" t="s">
        <v>410</v>
      </c>
      <c r="M150" s="54" t="s">
        <v>411</v>
      </c>
      <c r="N150" s="43" t="s">
        <v>56</v>
      </c>
      <c r="O150" s="54" t="s">
        <v>320</v>
      </c>
      <c r="P150" s="43" t="s">
        <v>58</v>
      </c>
      <c r="Q150" s="109">
        <v>1</v>
      </c>
      <c r="R150" s="43" t="s">
        <v>402</v>
      </c>
      <c r="S150" s="114" t="s">
        <v>412</v>
      </c>
      <c r="T150" s="112">
        <v>6700</v>
      </c>
      <c r="U150" s="45">
        <v>1</v>
      </c>
      <c r="V150" s="46">
        <v>0</v>
      </c>
      <c r="W150" s="46">
        <v>0</v>
      </c>
      <c r="X150" s="47">
        <f t="shared" si="42"/>
        <v>1</v>
      </c>
      <c r="Y150" s="112">
        <f t="shared" si="35"/>
        <v>6700</v>
      </c>
      <c r="Z150" s="112">
        <f t="shared" si="36"/>
        <v>0</v>
      </c>
      <c r="AA150" s="112">
        <f t="shared" si="37"/>
        <v>0</v>
      </c>
      <c r="AB150" s="112">
        <f t="shared" si="38"/>
        <v>6700</v>
      </c>
      <c r="AC150" s="113">
        <f t="shared" si="39"/>
        <v>0</v>
      </c>
      <c r="AD150" s="43" t="s">
        <v>322</v>
      </c>
      <c r="AH150" s="266"/>
      <c r="AI150" s="266"/>
      <c r="AJ150" s="266"/>
    </row>
    <row r="151" spans="1:36" ht="270" x14ac:dyDescent="0.25">
      <c r="A151" s="91" t="s">
        <v>310</v>
      </c>
      <c r="B151" s="54" t="s">
        <v>311</v>
      </c>
      <c r="C151" s="54" t="s">
        <v>331</v>
      </c>
      <c r="D151" s="43">
        <v>5</v>
      </c>
      <c r="E151" s="54" t="s">
        <v>427</v>
      </c>
      <c r="F151" s="43" t="s">
        <v>51</v>
      </c>
      <c r="G151" s="108" t="s">
        <v>314</v>
      </c>
      <c r="H151" s="54" t="s">
        <v>413</v>
      </c>
      <c r="I151" s="108" t="s">
        <v>314</v>
      </c>
      <c r="J151" s="54" t="s">
        <v>316</v>
      </c>
      <c r="K151" s="54" t="s">
        <v>710</v>
      </c>
      <c r="L151" s="54" t="s">
        <v>414</v>
      </c>
      <c r="M151" s="54" t="s">
        <v>415</v>
      </c>
      <c r="N151" s="43" t="s">
        <v>56</v>
      </c>
      <c r="O151" s="54" t="s">
        <v>320</v>
      </c>
      <c r="P151" s="43" t="s">
        <v>58</v>
      </c>
      <c r="Q151" s="109">
        <v>1</v>
      </c>
      <c r="R151" s="43" t="s">
        <v>212</v>
      </c>
      <c r="S151" s="110" t="s">
        <v>398</v>
      </c>
      <c r="T151" s="112">
        <v>200</v>
      </c>
      <c r="U151" s="45">
        <v>0.33</v>
      </c>
      <c r="V151" s="46">
        <v>0.33</v>
      </c>
      <c r="W151" s="46">
        <v>0.33</v>
      </c>
      <c r="X151" s="47">
        <f t="shared" si="42"/>
        <v>0.99</v>
      </c>
      <c r="Y151" s="112">
        <f t="shared" si="35"/>
        <v>66</v>
      </c>
      <c r="Z151" s="112">
        <f t="shared" si="36"/>
        <v>66</v>
      </c>
      <c r="AA151" s="112">
        <f t="shared" si="37"/>
        <v>66</v>
      </c>
      <c r="AB151" s="112">
        <f t="shared" si="38"/>
        <v>198</v>
      </c>
      <c r="AC151" s="113">
        <f t="shared" si="39"/>
        <v>2</v>
      </c>
      <c r="AD151" s="43" t="s">
        <v>322</v>
      </c>
      <c r="AH151" s="266"/>
      <c r="AI151" s="266"/>
      <c r="AJ151" s="266"/>
    </row>
    <row r="152" spans="1:36" ht="270" x14ac:dyDescent="0.25">
      <c r="A152" s="91" t="s">
        <v>310</v>
      </c>
      <c r="B152" s="54" t="s">
        <v>311</v>
      </c>
      <c r="C152" s="54" t="s">
        <v>331</v>
      </c>
      <c r="D152" s="43">
        <v>5</v>
      </c>
      <c r="E152" s="54" t="s">
        <v>427</v>
      </c>
      <c r="F152" s="43" t="s">
        <v>51</v>
      </c>
      <c r="G152" s="108" t="s">
        <v>314</v>
      </c>
      <c r="H152" s="54" t="s">
        <v>413</v>
      </c>
      <c r="I152" s="108" t="s">
        <v>314</v>
      </c>
      <c r="J152" s="54" t="s">
        <v>316</v>
      </c>
      <c r="K152" s="54" t="s">
        <v>710</v>
      </c>
      <c r="L152" s="54" t="s">
        <v>416</v>
      </c>
      <c r="M152" s="54" t="s">
        <v>417</v>
      </c>
      <c r="N152" s="43" t="s">
        <v>56</v>
      </c>
      <c r="O152" s="54" t="s">
        <v>320</v>
      </c>
      <c r="P152" s="43" t="s">
        <v>58</v>
      </c>
      <c r="Q152" s="109">
        <v>1</v>
      </c>
      <c r="R152" s="43" t="s">
        <v>212</v>
      </c>
      <c r="S152" s="110" t="s">
        <v>418</v>
      </c>
      <c r="T152" s="112">
        <v>1800</v>
      </c>
      <c r="U152" s="45">
        <v>0.33</v>
      </c>
      <c r="V152" s="46">
        <v>0.33</v>
      </c>
      <c r="W152" s="46">
        <v>0.33</v>
      </c>
      <c r="X152" s="47">
        <f t="shared" si="42"/>
        <v>0.99</v>
      </c>
      <c r="Y152" s="112">
        <f t="shared" si="35"/>
        <v>594</v>
      </c>
      <c r="Z152" s="112">
        <f t="shared" si="36"/>
        <v>594</v>
      </c>
      <c r="AA152" s="112">
        <f t="shared" si="37"/>
        <v>594</v>
      </c>
      <c r="AB152" s="112">
        <f t="shared" si="38"/>
        <v>1782</v>
      </c>
      <c r="AC152" s="113">
        <f t="shared" si="39"/>
        <v>18</v>
      </c>
      <c r="AD152" s="43" t="s">
        <v>322</v>
      </c>
      <c r="AH152" s="266"/>
      <c r="AI152" s="266"/>
      <c r="AJ152" s="266"/>
    </row>
    <row r="153" spans="1:36" ht="409.5" x14ac:dyDescent="0.25">
      <c r="A153" s="91" t="s">
        <v>310</v>
      </c>
      <c r="B153" s="54" t="s">
        <v>330</v>
      </c>
      <c r="C153" s="54" t="s">
        <v>331</v>
      </c>
      <c r="D153" s="43">
        <v>5</v>
      </c>
      <c r="E153" s="54" t="s">
        <v>393</v>
      </c>
      <c r="F153" s="43" t="s">
        <v>51</v>
      </c>
      <c r="G153" s="108" t="s">
        <v>314</v>
      </c>
      <c r="H153" s="54" t="s">
        <v>419</v>
      </c>
      <c r="I153" s="108" t="s">
        <v>314</v>
      </c>
      <c r="J153" s="54" t="s">
        <v>316</v>
      </c>
      <c r="K153" s="54" t="s">
        <v>710</v>
      </c>
      <c r="L153" s="362" t="s">
        <v>420</v>
      </c>
      <c r="M153" s="54" t="s">
        <v>421</v>
      </c>
      <c r="N153" s="43" t="s">
        <v>56</v>
      </c>
      <c r="O153" s="54" t="s">
        <v>320</v>
      </c>
      <c r="P153" s="43" t="s">
        <v>58</v>
      </c>
      <c r="Q153" s="109">
        <v>1</v>
      </c>
      <c r="R153" s="43" t="s">
        <v>212</v>
      </c>
      <c r="S153" s="373" t="s">
        <v>422</v>
      </c>
      <c r="T153" s="374">
        <v>3000</v>
      </c>
      <c r="U153" s="45">
        <v>0</v>
      </c>
      <c r="V153" s="46">
        <v>1</v>
      </c>
      <c r="W153" s="46">
        <v>0</v>
      </c>
      <c r="X153" s="47">
        <f t="shared" si="42"/>
        <v>1</v>
      </c>
      <c r="Y153" s="112">
        <f t="shared" si="35"/>
        <v>0</v>
      </c>
      <c r="Z153" s="374">
        <f t="shared" si="36"/>
        <v>3000</v>
      </c>
      <c r="AA153" s="112">
        <f t="shared" si="37"/>
        <v>0</v>
      </c>
      <c r="AB153" s="374">
        <f t="shared" si="38"/>
        <v>3000</v>
      </c>
      <c r="AC153" s="113">
        <f t="shared" si="39"/>
        <v>0</v>
      </c>
      <c r="AD153" s="43" t="s">
        <v>322</v>
      </c>
      <c r="AH153" s="309" t="s">
        <v>909</v>
      </c>
      <c r="AI153" s="309" t="s">
        <v>910</v>
      </c>
      <c r="AJ153" s="266"/>
    </row>
    <row r="154" spans="1:36" ht="409.5" x14ac:dyDescent="0.25">
      <c r="A154" s="91" t="s">
        <v>310</v>
      </c>
      <c r="B154" s="54" t="s">
        <v>330</v>
      </c>
      <c r="C154" s="54" t="s">
        <v>312</v>
      </c>
      <c r="D154" s="43">
        <v>5</v>
      </c>
      <c r="E154" s="54" t="s">
        <v>393</v>
      </c>
      <c r="F154" s="54" t="s">
        <v>384</v>
      </c>
      <c r="G154" s="108" t="s">
        <v>314</v>
      </c>
      <c r="H154" s="54" t="s">
        <v>423</v>
      </c>
      <c r="I154" s="108" t="s">
        <v>314</v>
      </c>
      <c r="J154" s="54" t="s">
        <v>316</v>
      </c>
      <c r="K154" s="54" t="s">
        <v>710</v>
      </c>
      <c r="L154" s="54" t="s">
        <v>424</v>
      </c>
      <c r="M154" s="362" t="s">
        <v>425</v>
      </c>
      <c r="N154" s="43" t="s">
        <v>56</v>
      </c>
      <c r="O154" s="54" t="s">
        <v>320</v>
      </c>
      <c r="P154" s="43" t="s">
        <v>58</v>
      </c>
      <c r="Q154" s="109">
        <v>1</v>
      </c>
      <c r="R154" s="43" t="s">
        <v>212</v>
      </c>
      <c r="S154" s="110" t="s">
        <v>426</v>
      </c>
      <c r="T154" s="112">
        <v>1000</v>
      </c>
      <c r="U154" s="45">
        <v>0</v>
      </c>
      <c r="V154" s="46">
        <v>1</v>
      </c>
      <c r="W154" s="46">
        <v>0</v>
      </c>
      <c r="X154" s="47">
        <f t="shared" si="42"/>
        <v>1</v>
      </c>
      <c r="Y154" s="112">
        <f t="shared" si="35"/>
        <v>0</v>
      </c>
      <c r="Z154" s="112">
        <f t="shared" si="36"/>
        <v>1000</v>
      </c>
      <c r="AA154" s="112">
        <f t="shared" si="37"/>
        <v>0</v>
      </c>
      <c r="AB154" s="112">
        <f t="shared" si="38"/>
        <v>1000</v>
      </c>
      <c r="AC154" s="113">
        <f t="shared" si="39"/>
        <v>0</v>
      </c>
      <c r="AD154" s="43" t="s">
        <v>322</v>
      </c>
      <c r="AH154" s="298" t="s">
        <v>924</v>
      </c>
      <c r="AI154" s="275">
        <v>45831</v>
      </c>
      <c r="AJ154" s="266"/>
    </row>
    <row r="155" spans="1:36" ht="15.75" x14ac:dyDescent="0.25">
      <c r="A155" s="207"/>
      <c r="B155" s="115"/>
      <c r="C155" s="115"/>
      <c r="D155" s="75"/>
      <c r="E155" s="115"/>
      <c r="F155" s="115"/>
      <c r="G155" s="115"/>
      <c r="H155" s="115"/>
      <c r="I155" s="115"/>
      <c r="J155" s="115"/>
      <c r="K155" s="115"/>
      <c r="L155" s="115"/>
      <c r="M155" s="115"/>
      <c r="N155" s="75"/>
      <c r="O155" s="115"/>
      <c r="P155" s="75"/>
      <c r="Q155" s="208"/>
      <c r="R155" s="75"/>
      <c r="S155" s="93" t="s">
        <v>245</v>
      </c>
      <c r="T155" s="94">
        <f>SUM(T146:T154)</f>
        <v>29200</v>
      </c>
      <c r="U155" s="210"/>
      <c r="V155" s="210"/>
      <c r="W155" s="210"/>
      <c r="X155" s="211"/>
      <c r="Y155" s="209"/>
      <c r="Z155" s="209"/>
      <c r="AA155" s="209"/>
      <c r="AB155" s="209"/>
      <c r="AC155" s="212"/>
      <c r="AD155" s="75"/>
      <c r="AH155" s="266"/>
      <c r="AI155" s="266"/>
      <c r="AJ155" s="266"/>
    </row>
    <row r="156" spans="1:36" ht="46.5" x14ac:dyDescent="0.7">
      <c r="A156" s="487" t="s">
        <v>455</v>
      </c>
      <c r="B156" s="488"/>
      <c r="C156" s="488"/>
      <c r="D156" s="488"/>
      <c r="E156" s="488"/>
      <c r="F156" s="488"/>
      <c r="G156" s="488"/>
      <c r="H156" s="488"/>
      <c r="I156" s="488"/>
      <c r="J156" s="488"/>
      <c r="K156" s="488"/>
      <c r="L156" s="488"/>
      <c r="M156" s="488"/>
      <c r="N156" s="488"/>
      <c r="O156" s="488"/>
      <c r="P156" s="488"/>
      <c r="Q156" s="488"/>
      <c r="R156" s="488"/>
      <c r="S156" s="488"/>
      <c r="T156" s="488"/>
      <c r="U156" s="488"/>
      <c r="V156" s="488"/>
      <c r="W156" s="488"/>
      <c r="X156" s="488"/>
      <c r="Y156" s="488"/>
      <c r="Z156" s="488"/>
      <c r="AA156" s="488"/>
      <c r="AB156" s="488"/>
      <c r="AC156" s="488"/>
      <c r="AD156" s="488"/>
      <c r="AH156" s="266"/>
      <c r="AI156" s="266"/>
      <c r="AJ156" s="266"/>
    </row>
    <row r="157" spans="1:36" ht="264" x14ac:dyDescent="0.25">
      <c r="A157" s="116"/>
      <c r="B157" s="29" t="s">
        <v>265</v>
      </c>
      <c r="C157" s="29" t="s">
        <v>430</v>
      </c>
      <c r="D157" s="29" t="s">
        <v>431</v>
      </c>
      <c r="E157" s="29"/>
      <c r="F157" s="29" t="s">
        <v>432</v>
      </c>
      <c r="G157" s="29" t="s">
        <v>51</v>
      </c>
      <c r="H157" s="29" t="s">
        <v>433</v>
      </c>
      <c r="I157" s="29"/>
      <c r="J157" s="29" t="s">
        <v>434</v>
      </c>
      <c r="K157" s="29" t="s">
        <v>532</v>
      </c>
      <c r="L157" s="29" t="s">
        <v>435</v>
      </c>
      <c r="M157" s="29" t="s">
        <v>436</v>
      </c>
      <c r="N157" s="30" t="s">
        <v>56</v>
      </c>
      <c r="O157" s="30" t="s">
        <v>437</v>
      </c>
      <c r="P157" s="30" t="s">
        <v>58</v>
      </c>
      <c r="Q157" s="31">
        <v>1</v>
      </c>
      <c r="R157" s="32" t="s">
        <v>212</v>
      </c>
      <c r="S157" s="417" t="s">
        <v>438</v>
      </c>
      <c r="T157" s="255">
        <v>69</v>
      </c>
      <c r="U157" s="34">
        <v>0</v>
      </c>
      <c r="V157" s="35">
        <v>1</v>
      </c>
      <c r="W157" s="35">
        <v>0</v>
      </c>
      <c r="X157" s="36">
        <f t="shared" ref="X157:X164" si="43">SUM(U157:W157)</f>
        <v>1</v>
      </c>
      <c r="Y157" s="37">
        <f t="shared" ref="Y157:Y164" si="44">+T157*U157</f>
        <v>0</v>
      </c>
      <c r="Z157" s="37">
        <f t="shared" ref="Z157:Z164" si="45">+T157*V157</f>
        <v>69</v>
      </c>
      <c r="AA157" s="37">
        <f t="shared" ref="AA157:AA164" si="46">+T157*W157</f>
        <v>0</v>
      </c>
      <c r="AB157" s="37">
        <f t="shared" ref="AB157:AB164" si="47">SUM(Y157:AA157)</f>
        <v>69</v>
      </c>
      <c r="AC157" s="38">
        <f t="shared" ref="AC157:AC164" si="48">+T157-AB157</f>
        <v>0</v>
      </c>
      <c r="AD157" s="32" t="s">
        <v>439</v>
      </c>
      <c r="AH157" s="266"/>
      <c r="AI157" s="266"/>
      <c r="AJ157" s="309" t="s">
        <v>873</v>
      </c>
    </row>
    <row r="158" spans="1:36" ht="144" x14ac:dyDescent="0.25">
      <c r="A158" s="116"/>
      <c r="B158" s="29" t="s">
        <v>440</v>
      </c>
      <c r="C158" s="29" t="s">
        <v>430</v>
      </c>
      <c r="D158" s="30">
        <v>1</v>
      </c>
      <c r="E158" s="30">
        <v>2</v>
      </c>
      <c r="F158" s="29" t="s">
        <v>441</v>
      </c>
      <c r="G158" s="29" t="s">
        <v>51</v>
      </c>
      <c r="H158" s="375" t="s">
        <v>821</v>
      </c>
      <c r="I158" s="29"/>
      <c r="J158" s="29" t="s">
        <v>434</v>
      </c>
      <c r="K158" s="29" t="s">
        <v>532</v>
      </c>
      <c r="L158" s="29" t="s">
        <v>435</v>
      </c>
      <c r="M158" s="29"/>
      <c r="N158" s="30" t="s">
        <v>56</v>
      </c>
      <c r="O158" s="30" t="s">
        <v>57</v>
      </c>
      <c r="P158" s="30" t="s">
        <v>58</v>
      </c>
      <c r="Q158" s="31">
        <v>0.9</v>
      </c>
      <c r="R158" s="32" t="s">
        <v>165</v>
      </c>
      <c r="S158" s="417" t="s">
        <v>822</v>
      </c>
      <c r="T158" s="33">
        <v>50000</v>
      </c>
      <c r="U158" s="34">
        <v>0.33329999999999999</v>
      </c>
      <c r="V158" s="35">
        <v>0.33329999999999999</v>
      </c>
      <c r="W158" s="35">
        <v>0.33339999999999997</v>
      </c>
      <c r="X158" s="36">
        <f t="shared" ref="X158:X162" si="49">SUM(U158:W158)</f>
        <v>1</v>
      </c>
      <c r="Y158" s="37">
        <f t="shared" si="44"/>
        <v>16665</v>
      </c>
      <c r="Z158" s="37">
        <f t="shared" si="45"/>
        <v>16665</v>
      </c>
      <c r="AA158" s="37">
        <f t="shared" si="46"/>
        <v>16670</v>
      </c>
      <c r="AB158" s="37">
        <f t="shared" si="47"/>
        <v>50000</v>
      </c>
      <c r="AC158" s="38">
        <f t="shared" si="48"/>
        <v>0</v>
      </c>
      <c r="AD158" s="32"/>
      <c r="AH158" s="266"/>
      <c r="AI158" s="266"/>
      <c r="AJ158" s="266"/>
    </row>
    <row r="159" spans="1:36" ht="144" x14ac:dyDescent="0.25">
      <c r="A159" s="116"/>
      <c r="B159" s="29"/>
      <c r="C159" s="29"/>
      <c r="D159" s="29"/>
      <c r="E159" s="29"/>
      <c r="F159" s="29" t="s">
        <v>441</v>
      </c>
      <c r="G159" s="29" t="s">
        <v>51</v>
      </c>
      <c r="H159" s="29" t="s">
        <v>442</v>
      </c>
      <c r="I159" s="29"/>
      <c r="J159" s="29" t="s">
        <v>434</v>
      </c>
      <c r="K159" s="29" t="s">
        <v>532</v>
      </c>
      <c r="L159" s="29" t="s">
        <v>435</v>
      </c>
      <c r="M159" s="29"/>
      <c r="N159" s="29" t="s">
        <v>56</v>
      </c>
      <c r="O159" s="29" t="s">
        <v>444</v>
      </c>
      <c r="P159" s="29" t="s">
        <v>58</v>
      </c>
      <c r="Q159" s="29">
        <v>50</v>
      </c>
      <c r="R159" s="29" t="s">
        <v>212</v>
      </c>
      <c r="S159" s="117" t="s">
        <v>443</v>
      </c>
      <c r="T159" s="33">
        <v>100000</v>
      </c>
      <c r="U159" s="34">
        <v>0.33329999999999999</v>
      </c>
      <c r="V159" s="35">
        <v>0.33329999999999999</v>
      </c>
      <c r="W159" s="35">
        <v>0.33339999999999997</v>
      </c>
      <c r="X159" s="36">
        <f t="shared" si="49"/>
        <v>1</v>
      </c>
      <c r="Y159" s="37">
        <f t="shared" si="44"/>
        <v>33330</v>
      </c>
      <c r="Z159" s="37">
        <f t="shared" si="45"/>
        <v>33330</v>
      </c>
      <c r="AA159" s="37">
        <f t="shared" si="46"/>
        <v>33340</v>
      </c>
      <c r="AB159" s="37">
        <f t="shared" si="47"/>
        <v>100000</v>
      </c>
      <c r="AC159" s="38">
        <f t="shared" si="48"/>
        <v>0</v>
      </c>
      <c r="AD159" s="32"/>
      <c r="AH159" s="266"/>
      <c r="AI159" s="266"/>
      <c r="AJ159" s="266"/>
    </row>
    <row r="160" spans="1:36" ht="228" x14ac:dyDescent="0.25">
      <c r="A160" s="116"/>
      <c r="B160" s="29" t="s">
        <v>49</v>
      </c>
      <c r="C160" s="29" t="s">
        <v>445</v>
      </c>
      <c r="D160" s="29"/>
      <c r="E160" s="29"/>
      <c r="F160" s="29" t="s">
        <v>446</v>
      </c>
      <c r="G160" s="29"/>
      <c r="H160" s="29" t="s">
        <v>446</v>
      </c>
      <c r="I160" s="29"/>
      <c r="J160" s="29" t="s">
        <v>434</v>
      </c>
      <c r="K160" s="29" t="s">
        <v>532</v>
      </c>
      <c r="L160" s="29" t="s">
        <v>447</v>
      </c>
      <c r="M160" s="29"/>
      <c r="N160" s="29" t="s">
        <v>56</v>
      </c>
      <c r="O160" s="29" t="s">
        <v>64</v>
      </c>
      <c r="P160" s="29" t="s">
        <v>58</v>
      </c>
      <c r="Q160" s="29">
        <v>1</v>
      </c>
      <c r="R160" s="29">
        <v>7.3</v>
      </c>
      <c r="S160" s="29" t="s">
        <v>448</v>
      </c>
      <c r="T160" s="255">
        <v>10</v>
      </c>
      <c r="U160" s="34">
        <v>1</v>
      </c>
      <c r="V160" s="35"/>
      <c r="W160" s="35"/>
      <c r="X160" s="36">
        <f t="shared" si="49"/>
        <v>1</v>
      </c>
      <c r="Y160" s="37">
        <f>+T160*U160</f>
        <v>10</v>
      </c>
      <c r="Z160" s="37">
        <f t="shared" si="45"/>
        <v>0</v>
      </c>
      <c r="AA160" s="37">
        <f t="shared" si="46"/>
        <v>0</v>
      </c>
      <c r="AB160" s="37">
        <f t="shared" si="47"/>
        <v>10</v>
      </c>
      <c r="AC160" s="38"/>
      <c r="AD160" s="32"/>
      <c r="AH160" s="366">
        <v>10</v>
      </c>
      <c r="AI160" s="275">
        <v>45332</v>
      </c>
      <c r="AJ160" s="266"/>
    </row>
    <row r="161" spans="1:36" ht="228" x14ac:dyDescent="0.25">
      <c r="A161" s="116"/>
      <c r="B161" s="29" t="s">
        <v>49</v>
      </c>
      <c r="C161" s="29" t="s">
        <v>347</v>
      </c>
      <c r="D161" s="29"/>
      <c r="E161" s="29"/>
      <c r="F161" s="29" t="s">
        <v>446</v>
      </c>
      <c r="G161" s="29"/>
      <c r="H161" s="29" t="s">
        <v>446</v>
      </c>
      <c r="I161" s="29"/>
      <c r="J161" s="29" t="s">
        <v>434</v>
      </c>
      <c r="K161" s="29" t="s">
        <v>532</v>
      </c>
      <c r="L161" s="29" t="s">
        <v>449</v>
      </c>
      <c r="M161" s="29"/>
      <c r="N161" s="29" t="s">
        <v>56</v>
      </c>
      <c r="O161" s="29" t="s">
        <v>64</v>
      </c>
      <c r="P161" s="29" t="s">
        <v>58</v>
      </c>
      <c r="Q161" s="29">
        <v>1</v>
      </c>
      <c r="R161" s="29">
        <v>8.4</v>
      </c>
      <c r="S161" s="375" t="s">
        <v>450</v>
      </c>
      <c r="T161" s="376" t="s">
        <v>750</v>
      </c>
      <c r="U161" s="34">
        <v>1</v>
      </c>
      <c r="V161" s="35"/>
      <c r="W161" s="35"/>
      <c r="X161" s="36">
        <f t="shared" si="49"/>
        <v>1</v>
      </c>
      <c r="Y161" s="37" t="e">
        <f>+T161*U161</f>
        <v>#VALUE!</v>
      </c>
      <c r="Z161" s="37" t="e">
        <f t="shared" si="45"/>
        <v>#VALUE!</v>
      </c>
      <c r="AA161" s="37" t="e">
        <f t="shared" si="46"/>
        <v>#VALUE!</v>
      </c>
      <c r="AB161" s="37" t="e">
        <f t="shared" si="47"/>
        <v>#VALUE!</v>
      </c>
      <c r="AC161" s="38"/>
      <c r="AD161" s="32"/>
      <c r="AH161" s="266"/>
      <c r="AI161" s="266"/>
      <c r="AJ161" s="266"/>
    </row>
    <row r="162" spans="1:36" ht="108" x14ac:dyDescent="0.25">
      <c r="A162" s="116"/>
      <c r="B162" s="29" t="s">
        <v>49</v>
      </c>
      <c r="C162" s="29" t="s">
        <v>331</v>
      </c>
      <c r="D162" s="29"/>
      <c r="E162" s="29"/>
      <c r="F162" s="29" t="s">
        <v>451</v>
      </c>
      <c r="G162" s="29"/>
      <c r="H162" s="29" t="s">
        <v>451</v>
      </c>
      <c r="I162" s="29"/>
      <c r="J162" s="29" t="s">
        <v>434</v>
      </c>
      <c r="K162" s="29" t="s">
        <v>532</v>
      </c>
      <c r="L162" s="29" t="s">
        <v>451</v>
      </c>
      <c r="M162" s="29"/>
      <c r="N162" s="29" t="s">
        <v>56</v>
      </c>
      <c r="O162" s="29" t="s">
        <v>64</v>
      </c>
      <c r="P162" s="29" t="s">
        <v>58</v>
      </c>
      <c r="Q162" s="29">
        <v>1</v>
      </c>
      <c r="R162" s="29">
        <v>7.3</v>
      </c>
      <c r="S162" s="29" t="s">
        <v>239</v>
      </c>
      <c r="T162" s="33" t="s">
        <v>751</v>
      </c>
      <c r="U162" s="34">
        <v>1</v>
      </c>
      <c r="V162" s="35"/>
      <c r="W162" s="35"/>
      <c r="X162" s="36">
        <f t="shared" si="49"/>
        <v>1</v>
      </c>
      <c r="Y162" s="37" t="e">
        <f>+T162*U162</f>
        <v>#VALUE!</v>
      </c>
      <c r="Z162" s="37" t="e">
        <f t="shared" si="45"/>
        <v>#VALUE!</v>
      </c>
      <c r="AA162" s="37" t="e">
        <f t="shared" si="46"/>
        <v>#VALUE!</v>
      </c>
      <c r="AB162" s="37" t="e">
        <f t="shared" si="47"/>
        <v>#VALUE!</v>
      </c>
      <c r="AC162" s="38"/>
      <c r="AD162" s="32"/>
      <c r="AH162" s="266"/>
      <c r="AI162" s="266"/>
      <c r="AJ162" s="266"/>
    </row>
    <row r="163" spans="1:36" ht="156" x14ac:dyDescent="0.25">
      <c r="A163" s="116"/>
      <c r="B163" s="29" t="s">
        <v>452</v>
      </c>
      <c r="C163" s="29" t="s">
        <v>331</v>
      </c>
      <c r="D163" s="29">
        <v>1</v>
      </c>
      <c r="E163" s="29">
        <v>1</v>
      </c>
      <c r="F163" s="29" t="s">
        <v>453</v>
      </c>
      <c r="G163" s="29"/>
      <c r="H163" s="29" t="s">
        <v>453</v>
      </c>
      <c r="I163" s="29"/>
      <c r="J163" s="29" t="s">
        <v>434</v>
      </c>
      <c r="K163" s="29" t="s">
        <v>532</v>
      </c>
      <c r="L163" s="29" t="s">
        <v>449</v>
      </c>
      <c r="M163" s="29"/>
      <c r="N163" s="29" t="s">
        <v>56</v>
      </c>
      <c r="O163" s="29" t="s">
        <v>64</v>
      </c>
      <c r="P163" s="29" t="s">
        <v>58</v>
      </c>
      <c r="Q163" s="29">
        <v>1</v>
      </c>
      <c r="R163" s="29">
        <v>7.3</v>
      </c>
      <c r="S163" s="29" t="s">
        <v>454</v>
      </c>
      <c r="T163" s="33" t="s">
        <v>752</v>
      </c>
      <c r="U163" s="34">
        <v>0.33300000000000002</v>
      </c>
      <c r="V163" s="35">
        <v>0.33300000000000002</v>
      </c>
      <c r="W163" s="35">
        <v>0.33300000000000002</v>
      </c>
      <c r="X163" s="36"/>
      <c r="Y163" s="37" t="e">
        <f>+T163*U163</f>
        <v>#VALUE!</v>
      </c>
      <c r="Z163" s="37" t="e">
        <f t="shared" si="45"/>
        <v>#VALUE!</v>
      </c>
      <c r="AA163" s="37" t="e">
        <f t="shared" si="46"/>
        <v>#VALUE!</v>
      </c>
      <c r="AB163" s="37" t="e">
        <f t="shared" si="47"/>
        <v>#VALUE!</v>
      </c>
      <c r="AC163" s="38"/>
      <c r="AD163" s="32"/>
      <c r="AH163" s="266"/>
      <c r="AI163" s="266"/>
      <c r="AJ163" s="266"/>
    </row>
    <row r="164" spans="1:36" ht="18" x14ac:dyDescent="0.25">
      <c r="A164" s="116"/>
      <c r="B164" s="29"/>
      <c r="C164" s="29"/>
      <c r="D164" s="30"/>
      <c r="E164" s="30"/>
      <c r="F164" s="30"/>
      <c r="G164" s="30"/>
      <c r="H164" s="30"/>
      <c r="I164" s="30"/>
      <c r="J164" s="30"/>
      <c r="K164" s="30"/>
      <c r="L164" s="30"/>
      <c r="M164" s="29"/>
      <c r="N164" s="30"/>
      <c r="O164" s="30"/>
      <c r="P164" s="30"/>
      <c r="Q164" s="30"/>
      <c r="R164" s="32"/>
      <c r="S164" s="30"/>
      <c r="T164" s="118">
        <f>SUM(T157:T163)</f>
        <v>150079</v>
      </c>
      <c r="U164" s="34">
        <v>0</v>
      </c>
      <c r="V164" s="35">
        <v>0</v>
      </c>
      <c r="W164" s="35">
        <v>0</v>
      </c>
      <c r="X164" s="36">
        <f t="shared" si="43"/>
        <v>0</v>
      </c>
      <c r="Y164" s="37">
        <f t="shared" si="44"/>
        <v>0</v>
      </c>
      <c r="Z164" s="37">
        <f t="shared" si="45"/>
        <v>0</v>
      </c>
      <c r="AA164" s="37">
        <f t="shared" si="46"/>
        <v>0</v>
      </c>
      <c r="AB164" s="37">
        <f t="shared" si="47"/>
        <v>0</v>
      </c>
      <c r="AC164" s="38">
        <f t="shared" si="48"/>
        <v>150079</v>
      </c>
      <c r="AD164" s="32"/>
      <c r="AH164" s="266"/>
      <c r="AI164" s="266"/>
      <c r="AJ164" s="266"/>
    </row>
    <row r="165" spans="1:36" ht="61.5" x14ac:dyDescent="0.9">
      <c r="A165" s="485" t="s">
        <v>456</v>
      </c>
      <c r="B165" s="489"/>
      <c r="C165" s="489"/>
      <c r="D165" s="489"/>
      <c r="E165" s="489"/>
      <c r="F165" s="489"/>
      <c r="G165" s="489"/>
      <c r="H165" s="489"/>
      <c r="I165" s="489"/>
      <c r="J165" s="489"/>
      <c r="K165" s="489"/>
      <c r="L165" s="489"/>
      <c r="M165" s="489"/>
      <c r="N165" s="489"/>
      <c r="O165" s="489"/>
      <c r="P165" s="489"/>
      <c r="Q165" s="489"/>
      <c r="R165" s="489"/>
      <c r="S165" s="489"/>
      <c r="T165" s="489"/>
      <c r="U165" s="489"/>
      <c r="V165" s="489"/>
      <c r="W165" s="489"/>
      <c r="X165" s="489"/>
      <c r="Y165" s="489"/>
      <c r="Z165" s="489"/>
      <c r="AA165" s="489"/>
      <c r="AB165" s="489"/>
      <c r="AC165" s="489"/>
      <c r="AD165" s="489"/>
      <c r="AH165" s="266"/>
      <c r="AI165" s="266"/>
      <c r="AJ165" s="266"/>
    </row>
    <row r="166" spans="1:36" ht="180" x14ac:dyDescent="0.25">
      <c r="A166" s="79"/>
      <c r="B166" s="40" t="s">
        <v>49</v>
      </c>
      <c r="C166" s="40" t="s">
        <v>50</v>
      </c>
      <c r="D166" s="40"/>
      <c r="E166" s="40"/>
      <c r="F166" s="40"/>
      <c r="G166" s="40"/>
      <c r="H166" s="60" t="s">
        <v>457</v>
      </c>
      <c r="I166" s="40"/>
      <c r="J166" s="40" t="s">
        <v>458</v>
      </c>
      <c r="K166" s="40" t="s">
        <v>459</v>
      </c>
      <c r="L166" s="40" t="s">
        <v>457</v>
      </c>
      <c r="M166" s="40"/>
      <c r="N166" s="40" t="s">
        <v>56</v>
      </c>
      <c r="O166" s="40" t="s">
        <v>64</v>
      </c>
      <c r="P166" s="40" t="s">
        <v>58</v>
      </c>
      <c r="Q166" s="81">
        <v>1</v>
      </c>
      <c r="R166" s="54">
        <v>7.3</v>
      </c>
      <c r="S166" s="40" t="s">
        <v>460</v>
      </c>
      <c r="T166" s="44">
        <v>1000</v>
      </c>
      <c r="U166" s="84">
        <v>0.33329999999999999</v>
      </c>
      <c r="V166" s="85">
        <v>0.33329999999999999</v>
      </c>
      <c r="W166" s="85">
        <v>0.33339999999999997</v>
      </c>
      <c r="X166" s="86">
        <f t="shared" ref="X166" si="50">SUM(U166:W166)</f>
        <v>1</v>
      </c>
      <c r="Y166" s="87">
        <f t="shared" ref="Y166" si="51">+T166*U166</f>
        <v>333.3</v>
      </c>
      <c r="Z166" s="87">
        <f t="shared" ref="Z166:Z169" si="52">+T166*V166</f>
        <v>333.3</v>
      </c>
      <c r="AA166" s="87">
        <f t="shared" ref="AA166:AA169" si="53">+T166*W166</f>
        <v>333.4</v>
      </c>
      <c r="AB166" s="87">
        <f t="shared" ref="AB166:AB169" si="54">SUM(Y166:AA166)</f>
        <v>1000</v>
      </c>
      <c r="AC166" s="88">
        <f t="shared" ref="AC166" si="55">+T166-AB166</f>
        <v>0</v>
      </c>
      <c r="AD166" s="54"/>
      <c r="AH166" s="274">
        <v>1001.73</v>
      </c>
      <c r="AI166" s="275">
        <v>45698</v>
      </c>
      <c r="AJ166" s="266"/>
    </row>
    <row r="167" spans="1:36" ht="180" x14ac:dyDescent="0.25">
      <c r="A167" s="39"/>
      <c r="B167" s="40" t="s">
        <v>49</v>
      </c>
      <c r="C167" s="40" t="s">
        <v>50</v>
      </c>
      <c r="D167" s="41"/>
      <c r="E167" s="41"/>
      <c r="F167" s="41"/>
      <c r="G167" s="41"/>
      <c r="H167" s="264" t="s">
        <v>799</v>
      </c>
      <c r="I167" s="41"/>
      <c r="J167" s="40" t="s">
        <v>458</v>
      </c>
      <c r="K167" s="40" t="s">
        <v>459</v>
      </c>
      <c r="L167" s="264" t="s">
        <v>447</v>
      </c>
      <c r="M167" s="40"/>
      <c r="N167" s="41" t="s">
        <v>56</v>
      </c>
      <c r="O167" s="40" t="s">
        <v>64</v>
      </c>
      <c r="P167" s="41" t="s">
        <v>58</v>
      </c>
      <c r="Q167" s="42">
        <v>1</v>
      </c>
      <c r="R167" s="54">
        <v>7.3</v>
      </c>
      <c r="S167" s="264" t="s">
        <v>448</v>
      </c>
      <c r="T167" s="273">
        <v>5000</v>
      </c>
      <c r="U167" s="45">
        <v>1</v>
      </c>
      <c r="V167" s="46"/>
      <c r="W167" s="46"/>
      <c r="X167" s="47">
        <f t="shared" ref="X167:X169" si="56">SUM(U167:W167)</f>
        <v>1</v>
      </c>
      <c r="Y167" s="48">
        <f>+T167*U167</f>
        <v>5000</v>
      </c>
      <c r="Z167" s="48">
        <f t="shared" si="52"/>
        <v>0</v>
      </c>
      <c r="AA167" s="48">
        <f t="shared" si="53"/>
        <v>0</v>
      </c>
      <c r="AB167" s="48">
        <f t="shared" si="54"/>
        <v>5000</v>
      </c>
      <c r="AC167" s="49"/>
      <c r="AD167" s="43"/>
      <c r="AH167" s="266"/>
      <c r="AI167" s="266"/>
      <c r="AJ167" s="266"/>
    </row>
    <row r="168" spans="1:36" ht="180" x14ac:dyDescent="0.25">
      <c r="A168" s="39"/>
      <c r="B168" s="40" t="s">
        <v>49</v>
      </c>
      <c r="C168" s="40" t="s">
        <v>50</v>
      </c>
      <c r="D168" s="41"/>
      <c r="E168" s="41"/>
      <c r="F168" s="41"/>
      <c r="G168" s="41"/>
      <c r="H168" s="40" t="s">
        <v>446</v>
      </c>
      <c r="I168" s="41"/>
      <c r="J168" s="40" t="s">
        <v>458</v>
      </c>
      <c r="K168" s="40" t="s">
        <v>459</v>
      </c>
      <c r="L168" s="40" t="s">
        <v>449</v>
      </c>
      <c r="M168" s="40"/>
      <c r="N168" s="41" t="s">
        <v>56</v>
      </c>
      <c r="O168" s="40" t="s">
        <v>64</v>
      </c>
      <c r="P168" s="41" t="s">
        <v>58</v>
      </c>
      <c r="Q168" s="42">
        <v>1</v>
      </c>
      <c r="R168" s="54">
        <v>8.4</v>
      </c>
      <c r="S168" s="40" t="s">
        <v>450</v>
      </c>
      <c r="T168" s="44">
        <v>10000</v>
      </c>
      <c r="U168" s="45">
        <v>1</v>
      </c>
      <c r="V168" s="46"/>
      <c r="W168" s="46"/>
      <c r="X168" s="47">
        <f t="shared" si="56"/>
        <v>1</v>
      </c>
      <c r="Y168" s="48">
        <f>+T168*U168</f>
        <v>10000</v>
      </c>
      <c r="Z168" s="48">
        <f t="shared" si="52"/>
        <v>0</v>
      </c>
      <c r="AA168" s="48">
        <f t="shared" si="53"/>
        <v>0</v>
      </c>
      <c r="AB168" s="48">
        <f t="shared" si="54"/>
        <v>10000</v>
      </c>
      <c r="AC168" s="49"/>
      <c r="AD168" s="43"/>
      <c r="AH168" s="266"/>
      <c r="AI168" s="266"/>
      <c r="AJ168" s="266"/>
    </row>
    <row r="169" spans="1:36" ht="180" x14ac:dyDescent="0.25">
      <c r="A169" s="39"/>
      <c r="B169" s="40" t="s">
        <v>49</v>
      </c>
      <c r="C169" s="40" t="s">
        <v>50</v>
      </c>
      <c r="D169" s="41"/>
      <c r="E169" s="41"/>
      <c r="F169" s="41"/>
      <c r="G169" s="41"/>
      <c r="H169" s="40" t="s">
        <v>451</v>
      </c>
      <c r="I169" s="41"/>
      <c r="J169" s="40" t="s">
        <v>458</v>
      </c>
      <c r="K169" s="40" t="s">
        <v>459</v>
      </c>
      <c r="L169" s="40" t="s">
        <v>451</v>
      </c>
      <c r="M169" s="40"/>
      <c r="N169" s="41" t="s">
        <v>56</v>
      </c>
      <c r="O169" s="40" t="s">
        <v>64</v>
      </c>
      <c r="P169" s="41" t="s">
        <v>58</v>
      </c>
      <c r="Q169" s="42">
        <v>1</v>
      </c>
      <c r="R169" s="54">
        <v>7.3</v>
      </c>
      <c r="S169" s="40" t="s">
        <v>239</v>
      </c>
      <c r="T169" s="44">
        <v>3000</v>
      </c>
      <c r="U169" s="45">
        <v>1</v>
      </c>
      <c r="V169" s="46"/>
      <c r="W169" s="46"/>
      <c r="X169" s="47">
        <f t="shared" si="56"/>
        <v>1</v>
      </c>
      <c r="Y169" s="48">
        <f>+T169*U169</f>
        <v>3000</v>
      </c>
      <c r="Z169" s="48">
        <f t="shared" si="52"/>
        <v>0</v>
      </c>
      <c r="AA169" s="48">
        <f t="shared" si="53"/>
        <v>0</v>
      </c>
      <c r="AB169" s="48">
        <f t="shared" si="54"/>
        <v>3000</v>
      </c>
      <c r="AC169" s="49"/>
      <c r="AD169" s="43"/>
      <c r="AH169" s="266"/>
      <c r="AI169" s="266"/>
      <c r="AJ169" s="266"/>
    </row>
    <row r="170" spans="1:36" x14ac:dyDescent="0.25">
      <c r="A170" s="79"/>
      <c r="B170" s="40"/>
      <c r="C170" s="40"/>
      <c r="D170" s="40"/>
      <c r="E170" s="40"/>
      <c r="F170" s="40"/>
      <c r="G170" s="40"/>
      <c r="H170" s="40"/>
      <c r="I170" s="40"/>
      <c r="J170" s="40"/>
      <c r="K170" s="40"/>
      <c r="L170" s="40"/>
      <c r="M170" s="40"/>
      <c r="N170" s="40"/>
      <c r="O170" s="40"/>
      <c r="P170" s="40"/>
      <c r="Q170" s="81"/>
      <c r="R170" s="54"/>
      <c r="S170" s="40"/>
      <c r="T170" s="87">
        <f>SUM(T166:T169)</f>
        <v>19000</v>
      </c>
      <c r="U170" s="84"/>
      <c r="V170" s="85"/>
      <c r="W170" s="85"/>
      <c r="X170" s="86"/>
      <c r="Y170" s="87"/>
      <c r="Z170" s="87"/>
      <c r="AA170" s="87"/>
      <c r="AB170" s="87">
        <f>SUM(AB166:AB169)</f>
        <v>19000</v>
      </c>
      <c r="AC170" s="88"/>
      <c r="AD170" s="54"/>
      <c r="AH170" s="266"/>
      <c r="AI170" s="266"/>
      <c r="AJ170" s="266"/>
    </row>
    <row r="171" spans="1:36" ht="62.25" thickBot="1" x14ac:dyDescent="0.95">
      <c r="A171" s="486" t="s">
        <v>481</v>
      </c>
      <c r="B171" s="486"/>
      <c r="C171" s="486"/>
      <c r="D171" s="486"/>
      <c r="E171" s="486"/>
      <c r="F171" s="486"/>
      <c r="G171" s="486"/>
      <c r="H171" s="486"/>
      <c r="I171" s="486"/>
      <c r="J171" s="486"/>
      <c r="K171" s="486"/>
      <c r="L171" s="486"/>
      <c r="M171" s="486"/>
      <c r="N171" s="486"/>
      <c r="O171" s="486"/>
      <c r="P171" s="486"/>
      <c r="Q171" s="486"/>
      <c r="R171" s="486"/>
      <c r="S171" s="486"/>
      <c r="T171" s="486"/>
      <c r="U171" s="486"/>
      <c r="V171" s="486"/>
      <c r="W171" s="486"/>
      <c r="X171" s="486"/>
      <c r="Y171" s="486"/>
      <c r="Z171" s="486"/>
      <c r="AA171" s="486"/>
      <c r="AB171" s="486"/>
      <c r="AC171" s="486"/>
      <c r="AD171" s="486"/>
      <c r="AH171" s="266"/>
      <c r="AI171" s="266"/>
      <c r="AJ171" s="266"/>
    </row>
    <row r="172" spans="1:36" ht="360" x14ac:dyDescent="0.25">
      <c r="A172" s="482" t="s">
        <v>180</v>
      </c>
      <c r="B172" s="55" t="s">
        <v>181</v>
      </c>
      <c r="C172" s="40" t="s">
        <v>182</v>
      </c>
      <c r="D172" s="40" t="s">
        <v>482</v>
      </c>
      <c r="E172" s="40" t="s">
        <v>184</v>
      </c>
      <c r="F172" s="40" t="s">
        <v>185</v>
      </c>
      <c r="G172" s="40" t="s">
        <v>203</v>
      </c>
      <c r="H172" s="407" t="s">
        <v>483</v>
      </c>
      <c r="I172" s="40" t="s">
        <v>466</v>
      </c>
      <c r="J172" s="40" t="s">
        <v>484</v>
      </c>
      <c r="K172" s="41" t="s">
        <v>485</v>
      </c>
      <c r="L172" s="40" t="s">
        <v>204</v>
      </c>
      <c r="M172" s="407" t="s">
        <v>483</v>
      </c>
      <c r="N172" s="41" t="s">
        <v>56</v>
      </c>
      <c r="O172" s="407" t="s">
        <v>823</v>
      </c>
      <c r="P172" s="41" t="s">
        <v>58</v>
      </c>
      <c r="Q172" s="42">
        <v>1</v>
      </c>
      <c r="R172" s="43">
        <v>6</v>
      </c>
      <c r="S172" s="364" t="s">
        <v>486</v>
      </c>
      <c r="T172" s="273">
        <v>0</v>
      </c>
      <c r="U172" s="45">
        <v>1</v>
      </c>
      <c r="V172" s="46">
        <v>0</v>
      </c>
      <c r="W172" s="46">
        <v>0</v>
      </c>
      <c r="X172" s="47">
        <v>0</v>
      </c>
      <c r="Y172" s="48">
        <f t="shared" ref="Y172:Y179" si="57">+T172*U172</f>
        <v>0</v>
      </c>
      <c r="Z172" s="48">
        <f t="shared" ref="Z172:Z179" si="58">+T172*V172</f>
        <v>0</v>
      </c>
      <c r="AA172" s="48">
        <f t="shared" ref="AA172:AA179" si="59">+T172*W172</f>
        <v>0</v>
      </c>
      <c r="AB172" s="48">
        <f t="shared" ref="AB172:AB179" si="60">SUM(Y172:AA172)</f>
        <v>0</v>
      </c>
      <c r="AC172" s="49">
        <f t="shared" ref="AC172:AC179" si="61">+T172-AB172</f>
        <v>0</v>
      </c>
      <c r="AD172" s="62"/>
      <c r="AH172" s="298" t="s">
        <v>818</v>
      </c>
      <c r="AI172" s="275">
        <v>45722</v>
      </c>
      <c r="AJ172" s="298" t="s">
        <v>817</v>
      </c>
    </row>
    <row r="173" spans="1:36" ht="255" x14ac:dyDescent="0.25">
      <c r="A173" s="483"/>
      <c r="B173" s="55" t="s">
        <v>181</v>
      </c>
      <c r="C173" s="40" t="s">
        <v>182</v>
      </c>
      <c r="D173" s="41">
        <v>6</v>
      </c>
      <c r="E173" s="40" t="s">
        <v>184</v>
      </c>
      <c r="F173" s="40" t="s">
        <v>185</v>
      </c>
      <c r="G173" s="40" t="s">
        <v>203</v>
      </c>
      <c r="H173" s="407" t="s">
        <v>488</v>
      </c>
      <c r="I173" s="40" t="s">
        <v>466</v>
      </c>
      <c r="J173" s="40" t="s">
        <v>484</v>
      </c>
      <c r="K173" s="41" t="s">
        <v>485</v>
      </c>
      <c r="L173" s="40" t="s">
        <v>204</v>
      </c>
      <c r="M173" s="119" t="s">
        <v>488</v>
      </c>
      <c r="N173" s="41" t="s">
        <v>56</v>
      </c>
      <c r="O173" s="40" t="s">
        <v>489</v>
      </c>
      <c r="P173" s="41" t="s">
        <v>58</v>
      </c>
      <c r="Q173" s="42">
        <v>1</v>
      </c>
      <c r="R173" s="43">
        <v>6</v>
      </c>
      <c r="S173" s="364" t="s">
        <v>490</v>
      </c>
      <c r="T173" s="273">
        <v>20000</v>
      </c>
      <c r="U173" s="45">
        <v>0</v>
      </c>
      <c r="V173" s="46">
        <v>0.5</v>
      </c>
      <c r="W173" s="46">
        <v>0.5</v>
      </c>
      <c r="X173" s="47">
        <v>0</v>
      </c>
      <c r="Y173" s="48">
        <f t="shared" si="57"/>
        <v>0</v>
      </c>
      <c r="Z173" s="48">
        <f t="shared" si="58"/>
        <v>10000</v>
      </c>
      <c r="AA173" s="48">
        <f t="shared" si="59"/>
        <v>10000</v>
      </c>
      <c r="AB173" s="48">
        <f t="shared" si="60"/>
        <v>20000</v>
      </c>
      <c r="AC173" s="49">
        <f t="shared" si="61"/>
        <v>0</v>
      </c>
      <c r="AD173" s="62"/>
      <c r="AH173" s="274" t="s">
        <v>826</v>
      </c>
      <c r="AI173" s="366">
        <v>20</v>
      </c>
      <c r="AJ173" s="274"/>
    </row>
    <row r="174" spans="1:36" ht="375" x14ac:dyDescent="0.25">
      <c r="A174" s="483"/>
      <c r="B174" s="55" t="s">
        <v>181</v>
      </c>
      <c r="C174" s="40" t="s">
        <v>182</v>
      </c>
      <c r="D174" s="40" t="s">
        <v>192</v>
      </c>
      <c r="E174" s="40" t="s">
        <v>196</v>
      </c>
      <c r="F174" s="40" t="s">
        <v>185</v>
      </c>
      <c r="G174" s="40" t="s">
        <v>203</v>
      </c>
      <c r="H174" s="40" t="s">
        <v>491</v>
      </c>
      <c r="I174" s="40" t="s">
        <v>466</v>
      </c>
      <c r="J174" s="40" t="s">
        <v>484</v>
      </c>
      <c r="K174" s="41" t="s">
        <v>485</v>
      </c>
      <c r="L174" s="40" t="s">
        <v>204</v>
      </c>
      <c r="M174" s="40" t="s">
        <v>782</v>
      </c>
      <c r="N174" s="41" t="s">
        <v>56</v>
      </c>
      <c r="O174" s="40" t="s">
        <v>491</v>
      </c>
      <c r="P174" s="41" t="s">
        <v>58</v>
      </c>
      <c r="Q174" s="42">
        <v>1</v>
      </c>
      <c r="R174" s="43">
        <v>6</v>
      </c>
      <c r="S174" s="43" t="s">
        <v>492</v>
      </c>
      <c r="T174" s="44">
        <v>10000</v>
      </c>
      <c r="U174" s="45">
        <v>1</v>
      </c>
      <c r="V174" s="46">
        <v>0</v>
      </c>
      <c r="W174" s="46">
        <v>0</v>
      </c>
      <c r="X174" s="47">
        <v>0</v>
      </c>
      <c r="Y174" s="48">
        <f t="shared" si="57"/>
        <v>10000</v>
      </c>
      <c r="Z174" s="48">
        <f t="shared" si="58"/>
        <v>0</v>
      </c>
      <c r="AA174" s="48">
        <f t="shared" si="59"/>
        <v>0</v>
      </c>
      <c r="AB174" s="48">
        <f t="shared" si="60"/>
        <v>10000</v>
      </c>
      <c r="AC174" s="49"/>
      <c r="AD174" s="62"/>
      <c r="AH174" s="266"/>
      <c r="AI174" s="266"/>
      <c r="AJ174" s="266"/>
    </row>
    <row r="175" spans="1:36" ht="360" x14ac:dyDescent="0.25">
      <c r="A175" s="483"/>
      <c r="B175" s="55" t="s">
        <v>181</v>
      </c>
      <c r="C175" s="40" t="s">
        <v>182</v>
      </c>
      <c r="D175" s="40" t="s">
        <v>482</v>
      </c>
      <c r="E175" s="40" t="s">
        <v>184</v>
      </c>
      <c r="F175" s="40" t="s">
        <v>185</v>
      </c>
      <c r="G175" s="40" t="s">
        <v>203</v>
      </c>
      <c r="H175" s="40" t="s">
        <v>493</v>
      </c>
      <c r="I175" s="40" t="s">
        <v>466</v>
      </c>
      <c r="J175" s="40" t="s">
        <v>484</v>
      </c>
      <c r="K175" s="41" t="s">
        <v>485</v>
      </c>
      <c r="L175" s="40" t="s">
        <v>204</v>
      </c>
      <c r="M175" s="40" t="s">
        <v>493</v>
      </c>
      <c r="N175" s="41" t="s">
        <v>56</v>
      </c>
      <c r="O175" s="40" t="s">
        <v>493</v>
      </c>
      <c r="P175" s="41" t="s">
        <v>58</v>
      </c>
      <c r="Q175" s="42">
        <v>1</v>
      </c>
      <c r="R175" s="43">
        <v>6</v>
      </c>
      <c r="S175" s="43" t="s">
        <v>494</v>
      </c>
      <c r="T175" s="44">
        <v>5000</v>
      </c>
      <c r="U175" s="45">
        <v>0</v>
      </c>
      <c r="V175" s="46">
        <v>0.5</v>
      </c>
      <c r="W175" s="46">
        <v>0.5</v>
      </c>
      <c r="X175" s="47">
        <v>0</v>
      </c>
      <c r="Y175" s="48">
        <f t="shared" si="57"/>
        <v>0</v>
      </c>
      <c r="Z175" s="48">
        <f t="shared" si="58"/>
        <v>2500</v>
      </c>
      <c r="AA175" s="48">
        <f t="shared" si="59"/>
        <v>2500</v>
      </c>
      <c r="AB175" s="48">
        <f t="shared" si="60"/>
        <v>5000</v>
      </c>
      <c r="AC175" s="49">
        <f t="shared" ref="AC175:AC178" si="62">+T175-AB175</f>
        <v>0</v>
      </c>
      <c r="AD175" s="62"/>
      <c r="AH175" s="266"/>
      <c r="AI175" s="266"/>
      <c r="AJ175" s="266"/>
    </row>
    <row r="176" spans="1:36" ht="375" x14ac:dyDescent="0.25">
      <c r="A176" s="483"/>
      <c r="B176" s="55" t="s">
        <v>181</v>
      </c>
      <c r="C176" s="40" t="s">
        <v>182</v>
      </c>
      <c r="D176" s="40" t="s">
        <v>192</v>
      </c>
      <c r="E176" s="40" t="s">
        <v>196</v>
      </c>
      <c r="F176" s="40" t="s">
        <v>185</v>
      </c>
      <c r="G176" s="40" t="s">
        <v>203</v>
      </c>
      <c r="H176" s="40" t="s">
        <v>495</v>
      </c>
      <c r="I176" s="40" t="s">
        <v>466</v>
      </c>
      <c r="J176" s="40" t="s">
        <v>484</v>
      </c>
      <c r="K176" s="41" t="s">
        <v>485</v>
      </c>
      <c r="L176" s="40" t="s">
        <v>204</v>
      </c>
      <c r="M176" s="40" t="s">
        <v>495</v>
      </c>
      <c r="N176" s="41" t="s">
        <v>56</v>
      </c>
      <c r="O176" s="40" t="s">
        <v>156</v>
      </c>
      <c r="P176" s="41" t="s">
        <v>58</v>
      </c>
      <c r="Q176" s="42">
        <v>1</v>
      </c>
      <c r="R176" s="43">
        <v>6</v>
      </c>
      <c r="S176" s="43" t="s">
        <v>496</v>
      </c>
      <c r="T176" s="44">
        <v>1000</v>
      </c>
      <c r="U176" s="45">
        <v>0</v>
      </c>
      <c r="V176" s="46">
        <v>0.5</v>
      </c>
      <c r="W176" s="46">
        <v>0.5</v>
      </c>
      <c r="X176" s="47">
        <v>0</v>
      </c>
      <c r="Y176" s="48">
        <f t="shared" si="57"/>
        <v>0</v>
      </c>
      <c r="Z176" s="48">
        <f t="shared" si="58"/>
        <v>500</v>
      </c>
      <c r="AA176" s="48">
        <f t="shared" si="59"/>
        <v>500</v>
      </c>
      <c r="AB176" s="48">
        <f t="shared" si="60"/>
        <v>1000</v>
      </c>
      <c r="AC176" s="49">
        <f t="shared" si="62"/>
        <v>0</v>
      </c>
      <c r="AD176" s="62"/>
      <c r="AH176" s="266"/>
      <c r="AI176" s="266"/>
      <c r="AJ176" s="266"/>
    </row>
    <row r="177" spans="1:36" ht="360" x14ac:dyDescent="0.25">
      <c r="A177" s="483"/>
      <c r="B177" s="55" t="s">
        <v>181</v>
      </c>
      <c r="C177" s="40" t="s">
        <v>182</v>
      </c>
      <c r="D177" s="40" t="s">
        <v>482</v>
      </c>
      <c r="E177" s="40" t="s">
        <v>184</v>
      </c>
      <c r="F177" s="40" t="s">
        <v>185</v>
      </c>
      <c r="G177" s="40" t="s">
        <v>203</v>
      </c>
      <c r="H177" s="40" t="s">
        <v>193</v>
      </c>
      <c r="I177" s="40" t="s">
        <v>466</v>
      </c>
      <c r="J177" s="40" t="s">
        <v>484</v>
      </c>
      <c r="K177" s="41" t="s">
        <v>485</v>
      </c>
      <c r="L177" s="40" t="s">
        <v>204</v>
      </c>
      <c r="M177" s="40" t="s">
        <v>205</v>
      </c>
      <c r="N177" s="41" t="s">
        <v>56</v>
      </c>
      <c r="O177" s="40" t="s">
        <v>205</v>
      </c>
      <c r="P177" s="41" t="s">
        <v>58</v>
      </c>
      <c r="Q177" s="42">
        <v>1</v>
      </c>
      <c r="R177" s="43">
        <v>6</v>
      </c>
      <c r="S177" s="43" t="s">
        <v>497</v>
      </c>
      <c r="T177" s="44">
        <v>810</v>
      </c>
      <c r="U177" s="45">
        <v>1</v>
      </c>
      <c r="V177" s="46">
        <v>0</v>
      </c>
      <c r="W177" s="46">
        <v>0</v>
      </c>
      <c r="X177" s="47">
        <v>0</v>
      </c>
      <c r="Y177" s="48">
        <f t="shared" si="57"/>
        <v>810</v>
      </c>
      <c r="Z177" s="48">
        <f t="shared" si="58"/>
        <v>0</v>
      </c>
      <c r="AA177" s="48">
        <f t="shared" si="59"/>
        <v>0</v>
      </c>
      <c r="AB177" s="48">
        <f t="shared" si="60"/>
        <v>810</v>
      </c>
      <c r="AC177" s="49">
        <f t="shared" si="62"/>
        <v>0</v>
      </c>
      <c r="AD177" s="62"/>
      <c r="AH177" s="266"/>
      <c r="AI177" s="266"/>
      <c r="AJ177" s="266"/>
    </row>
    <row r="178" spans="1:36" ht="197.25" customHeight="1" x14ac:dyDescent="0.25">
      <c r="A178" s="483"/>
      <c r="B178" s="55" t="s">
        <v>181</v>
      </c>
      <c r="C178" s="40" t="s">
        <v>182</v>
      </c>
      <c r="D178" s="40" t="s">
        <v>482</v>
      </c>
      <c r="E178" s="40" t="s">
        <v>184</v>
      </c>
      <c r="F178" s="40" t="s">
        <v>185</v>
      </c>
      <c r="G178" s="40" t="s">
        <v>203</v>
      </c>
      <c r="H178" s="407" t="s">
        <v>825</v>
      </c>
      <c r="I178" s="40" t="s">
        <v>466</v>
      </c>
      <c r="J178" s="40" t="s">
        <v>484</v>
      </c>
      <c r="K178" s="41" t="s">
        <v>485</v>
      </c>
      <c r="L178" s="40" t="s">
        <v>204</v>
      </c>
      <c r="M178" s="407" t="s">
        <v>825</v>
      </c>
      <c r="N178" s="41" t="s">
        <v>56</v>
      </c>
      <c r="O178" s="407" t="s">
        <v>825</v>
      </c>
      <c r="P178" s="41" t="s">
        <v>58</v>
      </c>
      <c r="Q178" s="42">
        <v>1</v>
      </c>
      <c r="R178" s="43">
        <v>6</v>
      </c>
      <c r="S178" s="364" t="s">
        <v>819</v>
      </c>
      <c r="T178" s="408">
        <v>135000</v>
      </c>
      <c r="U178" s="45">
        <v>1</v>
      </c>
      <c r="V178" s="46">
        <v>0</v>
      </c>
      <c r="W178" s="46">
        <v>0</v>
      </c>
      <c r="X178" s="47">
        <v>0</v>
      </c>
      <c r="Y178" s="410">
        <f t="shared" ref="Y178" si="63">+T178*U178</f>
        <v>135000</v>
      </c>
      <c r="Z178" s="48">
        <f t="shared" ref="Z178" si="64">+T178*V178</f>
        <v>0</v>
      </c>
      <c r="AA178" s="48">
        <f t="shared" ref="AA178" si="65">+T178*W178</f>
        <v>0</v>
      </c>
      <c r="AB178" s="409">
        <f t="shared" ref="AB178" si="66">SUM(Y178:AA178)</f>
        <v>135000</v>
      </c>
      <c r="AC178" s="49">
        <f t="shared" si="62"/>
        <v>0</v>
      </c>
      <c r="AD178" s="62"/>
      <c r="AH178" s="366">
        <v>135</v>
      </c>
      <c r="AI178" s="298" t="s">
        <v>826</v>
      </c>
      <c r="AJ178" s="298" t="s">
        <v>820</v>
      </c>
    </row>
    <row r="179" spans="1:36" ht="360.75" thickBot="1" x14ac:dyDescent="0.3">
      <c r="A179" s="484"/>
      <c r="B179" s="55" t="s">
        <v>181</v>
      </c>
      <c r="C179" s="40" t="s">
        <v>182</v>
      </c>
      <c r="D179" s="40" t="s">
        <v>482</v>
      </c>
      <c r="E179" s="40" t="s">
        <v>184</v>
      </c>
      <c r="F179" s="40" t="s">
        <v>185</v>
      </c>
      <c r="G179" s="40" t="s">
        <v>203</v>
      </c>
      <c r="H179" s="40" t="s">
        <v>498</v>
      </c>
      <c r="I179" s="40" t="s">
        <v>466</v>
      </c>
      <c r="J179" s="40" t="s">
        <v>484</v>
      </c>
      <c r="K179" s="41" t="s">
        <v>485</v>
      </c>
      <c r="L179" s="40" t="s">
        <v>204</v>
      </c>
      <c r="M179" s="40" t="s">
        <v>498</v>
      </c>
      <c r="N179" s="41" t="s">
        <v>56</v>
      </c>
      <c r="O179" s="40" t="s">
        <v>498</v>
      </c>
      <c r="P179" s="41" t="s">
        <v>58</v>
      </c>
      <c r="Q179" s="42">
        <v>1</v>
      </c>
      <c r="R179" s="43">
        <v>6</v>
      </c>
      <c r="S179" s="43" t="s">
        <v>398</v>
      </c>
      <c r="T179" s="53">
        <v>1000</v>
      </c>
      <c r="U179" s="45">
        <v>0</v>
      </c>
      <c r="V179" s="46">
        <v>1</v>
      </c>
      <c r="W179" s="46">
        <v>0</v>
      </c>
      <c r="X179" s="47">
        <v>0</v>
      </c>
      <c r="Y179" s="48">
        <f t="shared" si="57"/>
        <v>0</v>
      </c>
      <c r="Z179" s="48">
        <f t="shared" si="58"/>
        <v>1000</v>
      </c>
      <c r="AA179" s="48">
        <f t="shared" si="59"/>
        <v>0</v>
      </c>
      <c r="AB179" s="48">
        <f t="shared" si="60"/>
        <v>1000</v>
      </c>
      <c r="AC179" s="49">
        <f t="shared" si="61"/>
        <v>0</v>
      </c>
      <c r="AD179" s="62"/>
      <c r="AH179" s="266"/>
      <c r="AI179" s="266"/>
      <c r="AJ179" s="266"/>
    </row>
    <row r="180" spans="1:36" ht="15.75" x14ac:dyDescent="0.25">
      <c r="A180" s="71"/>
      <c r="B180" s="72"/>
      <c r="C180" s="72"/>
      <c r="D180" s="73"/>
      <c r="E180" s="73"/>
      <c r="F180" s="73"/>
      <c r="G180" s="73"/>
      <c r="H180" s="73"/>
      <c r="I180" s="73"/>
      <c r="J180" s="73"/>
      <c r="K180" s="73"/>
      <c r="L180" s="73"/>
      <c r="M180" s="72"/>
      <c r="N180" s="73"/>
      <c r="O180" s="73"/>
      <c r="P180" s="73"/>
      <c r="Q180" s="73"/>
      <c r="R180" s="75"/>
      <c r="S180" s="75"/>
      <c r="T180" s="76">
        <f>SUM(T172:T179)</f>
        <v>172810</v>
      </c>
      <c r="U180" s="77"/>
      <c r="V180" s="77"/>
      <c r="W180" s="77"/>
      <c r="X180" s="77"/>
      <c r="Y180" s="73"/>
      <c r="Z180" s="73"/>
      <c r="AA180" s="73"/>
      <c r="AB180" s="73"/>
      <c r="AC180" s="73"/>
      <c r="AD180" s="78"/>
      <c r="AH180" s="266"/>
      <c r="AI180" s="266"/>
      <c r="AJ180" s="266"/>
    </row>
    <row r="181" spans="1:36" ht="61.5" x14ac:dyDescent="0.9">
      <c r="A181" s="485" t="s">
        <v>499</v>
      </c>
      <c r="B181" s="485"/>
      <c r="C181" s="485"/>
      <c r="D181" s="485"/>
      <c r="E181" s="485"/>
      <c r="F181" s="485"/>
      <c r="G181" s="485"/>
      <c r="H181" s="485"/>
      <c r="I181" s="485"/>
      <c r="J181" s="485"/>
      <c r="K181" s="485"/>
      <c r="L181" s="485"/>
      <c r="M181" s="485"/>
      <c r="N181" s="485"/>
      <c r="O181" s="485"/>
      <c r="P181" s="485"/>
      <c r="Q181" s="485"/>
      <c r="R181" s="485"/>
      <c r="S181" s="485"/>
      <c r="T181" s="485"/>
      <c r="U181" s="485"/>
      <c r="V181" s="485"/>
      <c r="W181" s="485"/>
      <c r="X181" s="485"/>
      <c r="Y181" s="485"/>
      <c r="Z181" s="485"/>
      <c r="AA181" s="485"/>
      <c r="AB181" s="485"/>
      <c r="AC181" s="485"/>
      <c r="AD181" s="485"/>
      <c r="AH181" s="266"/>
      <c r="AI181" s="266"/>
      <c r="AJ181" s="266"/>
    </row>
    <row r="182" spans="1:36" ht="135" x14ac:dyDescent="0.25">
      <c r="A182" s="41"/>
      <c r="B182" s="40" t="s">
        <v>452</v>
      </c>
      <c r="C182" s="40" t="s">
        <v>501</v>
      </c>
      <c r="D182" s="41">
        <v>1</v>
      </c>
      <c r="E182" s="41">
        <v>1</v>
      </c>
      <c r="F182" s="41" t="s">
        <v>51</v>
      </c>
      <c r="G182" s="41" t="s">
        <v>51</v>
      </c>
      <c r="H182" s="264" t="s">
        <v>502</v>
      </c>
      <c r="I182" s="41">
        <v>20.248000000000001</v>
      </c>
      <c r="J182" s="40" t="s">
        <v>53</v>
      </c>
      <c r="K182" s="41" t="s">
        <v>503</v>
      </c>
      <c r="L182" s="41" t="s">
        <v>504</v>
      </c>
      <c r="M182" s="40" t="s">
        <v>505</v>
      </c>
      <c r="N182" s="41" t="s">
        <v>56</v>
      </c>
      <c r="O182" s="41" t="s">
        <v>506</v>
      </c>
      <c r="P182" s="41" t="s">
        <v>507</v>
      </c>
      <c r="Q182" s="41">
        <v>1000</v>
      </c>
      <c r="R182" s="43" t="s">
        <v>212</v>
      </c>
      <c r="S182" s="365" t="s">
        <v>508</v>
      </c>
      <c r="T182" s="276">
        <v>50000</v>
      </c>
      <c r="U182" s="45">
        <v>1</v>
      </c>
      <c r="V182" s="46">
        <v>0</v>
      </c>
      <c r="W182" s="46">
        <v>0</v>
      </c>
      <c r="X182" s="47">
        <f t="shared" ref="X182" si="67">SUM(U182:W182)</f>
        <v>1</v>
      </c>
      <c r="Y182" s="48" t="s">
        <v>753</v>
      </c>
      <c r="Z182" s="48">
        <f t="shared" ref="Z182" si="68">+T182*V182</f>
        <v>0</v>
      </c>
      <c r="AA182" s="48">
        <f t="shared" ref="AA182" si="69">+T182*W182</f>
        <v>0</v>
      </c>
      <c r="AB182" s="48">
        <f t="shared" ref="AB182" si="70">SUM(Y182:AA182)</f>
        <v>0</v>
      </c>
      <c r="AC182" s="49" t="s">
        <v>874</v>
      </c>
      <c r="AD182" s="43"/>
      <c r="AH182" s="440" t="s">
        <v>875</v>
      </c>
      <c r="AI182" s="275">
        <v>45752</v>
      </c>
      <c r="AJ182" s="266"/>
    </row>
    <row r="183" spans="1:36" ht="375" x14ac:dyDescent="0.25">
      <c r="A183" s="41"/>
      <c r="B183" s="40" t="s">
        <v>452</v>
      </c>
      <c r="C183" s="40" t="s">
        <v>501</v>
      </c>
      <c r="D183" s="41">
        <v>1</v>
      </c>
      <c r="E183" s="41">
        <v>1</v>
      </c>
      <c r="F183" s="41" t="s">
        <v>51</v>
      </c>
      <c r="G183" s="41" t="s">
        <v>51</v>
      </c>
      <c r="H183" s="264" t="s">
        <v>509</v>
      </c>
      <c r="I183" s="41">
        <v>20.248000000000001</v>
      </c>
      <c r="J183" s="41" t="s">
        <v>53</v>
      </c>
      <c r="K183" s="41" t="s">
        <v>510</v>
      </c>
      <c r="L183" s="41" t="s">
        <v>504</v>
      </c>
      <c r="M183" s="40" t="s">
        <v>511</v>
      </c>
      <c r="N183" s="41" t="s">
        <v>56</v>
      </c>
      <c r="O183" s="41" t="s">
        <v>512</v>
      </c>
      <c r="P183" s="41" t="s">
        <v>507</v>
      </c>
      <c r="Q183" s="41"/>
      <c r="R183" s="43" t="s">
        <v>212</v>
      </c>
      <c r="S183" s="41" t="s">
        <v>513</v>
      </c>
      <c r="T183" s="48">
        <v>1000</v>
      </c>
      <c r="U183" s="45"/>
      <c r="V183" s="46">
        <v>1</v>
      </c>
      <c r="W183" s="46"/>
      <c r="X183" s="47"/>
      <c r="Y183" s="48">
        <f t="shared" ref="Y183:AA187" si="71">+T183*U183</f>
        <v>0</v>
      </c>
      <c r="Z183" s="48">
        <v>1</v>
      </c>
      <c r="AA183" s="48">
        <f t="shared" si="71"/>
        <v>0</v>
      </c>
      <c r="AB183" s="48">
        <v>1000</v>
      </c>
      <c r="AC183" s="49"/>
      <c r="AD183" s="43"/>
      <c r="AH183" s="298" t="s">
        <v>876</v>
      </c>
      <c r="AI183" s="275">
        <v>45753</v>
      </c>
      <c r="AJ183" s="266"/>
    </row>
    <row r="184" spans="1:36" ht="315" x14ac:dyDescent="0.25">
      <c r="A184" s="41"/>
      <c r="B184" s="40" t="s">
        <v>452</v>
      </c>
      <c r="C184" s="40" t="s">
        <v>501</v>
      </c>
      <c r="D184" s="41">
        <v>1</v>
      </c>
      <c r="E184" s="41">
        <v>1</v>
      </c>
      <c r="F184" s="41" t="s">
        <v>51</v>
      </c>
      <c r="G184" s="41" t="s">
        <v>51</v>
      </c>
      <c r="H184" s="152" t="s">
        <v>514</v>
      </c>
      <c r="I184" s="40">
        <v>20.248000000000001</v>
      </c>
      <c r="J184" s="41" t="s">
        <v>53</v>
      </c>
      <c r="K184" s="41" t="s">
        <v>503</v>
      </c>
      <c r="L184" s="41" t="s">
        <v>504</v>
      </c>
      <c r="M184" s="40" t="s">
        <v>515</v>
      </c>
      <c r="N184" s="41" t="s">
        <v>56</v>
      </c>
      <c r="O184" s="41" t="s">
        <v>516</v>
      </c>
      <c r="P184" s="41" t="s">
        <v>507</v>
      </c>
      <c r="Q184" s="41">
        <v>53</v>
      </c>
      <c r="R184" s="43"/>
      <c r="S184" s="41" t="s">
        <v>517</v>
      </c>
      <c r="T184" s="48">
        <v>1000</v>
      </c>
      <c r="U184" s="45">
        <v>0</v>
      </c>
      <c r="V184" s="46">
        <v>0</v>
      </c>
      <c r="W184" s="46">
        <v>0</v>
      </c>
      <c r="X184" s="47">
        <v>1</v>
      </c>
      <c r="Y184" s="48">
        <f t="shared" si="71"/>
        <v>0</v>
      </c>
      <c r="Z184" s="48">
        <v>1000</v>
      </c>
      <c r="AA184" s="48">
        <f t="shared" ref="AA184:AA187" si="72">+T184*W184</f>
        <v>0</v>
      </c>
      <c r="AB184" s="48">
        <f t="shared" ref="AB184:AB187" si="73">SUM(Y184:AA184)</f>
        <v>1000</v>
      </c>
      <c r="AC184" s="49">
        <f t="shared" ref="AC184:AC187" si="74">+T184-AB184</f>
        <v>0</v>
      </c>
      <c r="AD184" s="43"/>
      <c r="AH184" s="266"/>
      <c r="AI184" s="266"/>
      <c r="AJ184" s="266"/>
    </row>
    <row r="185" spans="1:36" ht="165" x14ac:dyDescent="0.25">
      <c r="A185" s="41"/>
      <c r="B185" s="40" t="s">
        <v>452</v>
      </c>
      <c r="C185" s="40" t="s">
        <v>501</v>
      </c>
      <c r="D185" s="41">
        <v>1</v>
      </c>
      <c r="E185" s="41">
        <v>1</v>
      </c>
      <c r="F185" s="41" t="s">
        <v>51</v>
      </c>
      <c r="G185" s="41"/>
      <c r="H185" s="40" t="s">
        <v>518</v>
      </c>
      <c r="I185" s="41">
        <v>20.248000000000001</v>
      </c>
      <c r="J185" s="41" t="s">
        <v>53</v>
      </c>
      <c r="K185" s="41" t="s">
        <v>503</v>
      </c>
      <c r="L185" s="41" t="s">
        <v>504</v>
      </c>
      <c r="M185" s="40" t="s">
        <v>519</v>
      </c>
      <c r="N185" s="41" t="s">
        <v>56</v>
      </c>
      <c r="O185" s="40" t="s">
        <v>520</v>
      </c>
      <c r="P185" s="41" t="s">
        <v>507</v>
      </c>
      <c r="Q185" s="41">
        <v>17</v>
      </c>
      <c r="R185" s="43" t="s">
        <v>212</v>
      </c>
      <c r="S185" s="41" t="s">
        <v>521</v>
      </c>
      <c r="T185" s="48">
        <v>20000</v>
      </c>
      <c r="U185" s="45">
        <v>0</v>
      </c>
      <c r="V185" s="46">
        <v>0</v>
      </c>
      <c r="W185" s="46">
        <v>0</v>
      </c>
      <c r="X185" s="47">
        <v>1</v>
      </c>
      <c r="Y185" s="48">
        <f t="shared" si="71"/>
        <v>0</v>
      </c>
      <c r="Z185" s="48" t="s">
        <v>754</v>
      </c>
      <c r="AA185" s="48">
        <f t="shared" si="72"/>
        <v>0</v>
      </c>
      <c r="AB185" s="48">
        <f t="shared" si="73"/>
        <v>0</v>
      </c>
      <c r="AC185" s="49">
        <f t="shared" si="74"/>
        <v>20000</v>
      </c>
      <c r="AD185" s="43"/>
      <c r="AH185" s="266"/>
      <c r="AI185" s="266"/>
      <c r="AJ185" s="266"/>
    </row>
    <row r="186" spans="1:36" ht="150" x14ac:dyDescent="0.25">
      <c r="A186" s="41"/>
      <c r="B186" s="40" t="s">
        <v>452</v>
      </c>
      <c r="C186" s="40" t="s">
        <v>501</v>
      </c>
      <c r="D186" s="41">
        <v>1</v>
      </c>
      <c r="E186" s="41">
        <v>1</v>
      </c>
      <c r="F186" s="41" t="s">
        <v>51</v>
      </c>
      <c r="G186" s="41"/>
      <c r="H186" s="40" t="s">
        <v>522</v>
      </c>
      <c r="I186" s="41">
        <v>20.248000000000001</v>
      </c>
      <c r="J186" s="41" t="s">
        <v>53</v>
      </c>
      <c r="K186" s="41" t="s">
        <v>503</v>
      </c>
      <c r="L186" s="41" t="s">
        <v>504</v>
      </c>
      <c r="M186" s="40" t="s">
        <v>519</v>
      </c>
      <c r="N186" s="41" t="s">
        <v>56</v>
      </c>
      <c r="O186" s="40" t="s">
        <v>520</v>
      </c>
      <c r="P186" s="41" t="s">
        <v>507</v>
      </c>
      <c r="Q186" s="41">
        <v>17</v>
      </c>
      <c r="R186" s="43" t="s">
        <v>212</v>
      </c>
      <c r="S186" s="41" t="s">
        <v>523</v>
      </c>
      <c r="T186" s="48">
        <v>4000</v>
      </c>
      <c r="U186" s="45">
        <v>0</v>
      </c>
      <c r="V186" s="46">
        <v>0</v>
      </c>
      <c r="W186" s="46">
        <v>0</v>
      </c>
      <c r="X186" s="47">
        <v>1</v>
      </c>
      <c r="Y186" s="48">
        <f t="shared" si="71"/>
        <v>0</v>
      </c>
      <c r="Z186" s="48" t="s">
        <v>755</v>
      </c>
      <c r="AA186" s="48">
        <f t="shared" si="72"/>
        <v>0</v>
      </c>
      <c r="AB186" s="48">
        <f t="shared" si="73"/>
        <v>0</v>
      </c>
      <c r="AC186" s="49">
        <f t="shared" si="74"/>
        <v>4000</v>
      </c>
      <c r="AD186" s="43"/>
      <c r="AH186" s="266"/>
      <c r="AI186" s="266"/>
      <c r="AJ186" s="266"/>
    </row>
    <row r="187" spans="1:36" ht="150" x14ac:dyDescent="0.25">
      <c r="A187" s="41"/>
      <c r="B187" s="40" t="s">
        <v>452</v>
      </c>
      <c r="C187" s="40" t="s">
        <v>501</v>
      </c>
      <c r="D187" s="41">
        <v>1</v>
      </c>
      <c r="E187" s="41">
        <v>1</v>
      </c>
      <c r="F187" s="41" t="s">
        <v>51</v>
      </c>
      <c r="G187" s="41" t="s">
        <v>51</v>
      </c>
      <c r="H187" s="40" t="s">
        <v>524</v>
      </c>
      <c r="I187" s="41">
        <v>20.248000000000001</v>
      </c>
      <c r="J187" s="41" t="s">
        <v>53</v>
      </c>
      <c r="K187" s="41" t="s">
        <v>510</v>
      </c>
      <c r="L187" s="41" t="s">
        <v>504</v>
      </c>
      <c r="M187" s="40" t="s">
        <v>525</v>
      </c>
      <c r="N187" s="41" t="s">
        <v>56</v>
      </c>
      <c r="O187" s="40" t="s">
        <v>526</v>
      </c>
      <c r="P187" s="41" t="s">
        <v>507</v>
      </c>
      <c r="Q187" s="41">
        <v>2</v>
      </c>
      <c r="R187" s="43" t="s">
        <v>165</v>
      </c>
      <c r="S187" s="40" t="s">
        <v>527</v>
      </c>
      <c r="T187" s="48">
        <v>2295.04</v>
      </c>
      <c r="U187" s="45">
        <v>0</v>
      </c>
      <c r="V187" s="46">
        <v>0</v>
      </c>
      <c r="W187" s="46">
        <v>0</v>
      </c>
      <c r="X187" s="47">
        <f t="shared" ref="X187" si="75">SUM(U187:W187)</f>
        <v>0</v>
      </c>
      <c r="Y187" s="48">
        <f t="shared" si="71"/>
        <v>0</v>
      </c>
      <c r="Z187" s="48">
        <v>2295.04</v>
      </c>
      <c r="AA187" s="48">
        <f t="shared" si="72"/>
        <v>0</v>
      </c>
      <c r="AB187" s="48">
        <f t="shared" si="73"/>
        <v>2295.04</v>
      </c>
      <c r="AC187" s="49">
        <f t="shared" si="74"/>
        <v>0</v>
      </c>
      <c r="AD187" s="43"/>
      <c r="AH187" s="266"/>
      <c r="AI187" s="266"/>
      <c r="AJ187" s="266"/>
    </row>
    <row r="188" spans="1:36" ht="61.5" x14ac:dyDescent="0.9">
      <c r="A188" s="73"/>
      <c r="B188" s="72"/>
      <c r="C188" s="72"/>
      <c r="D188" s="73"/>
      <c r="E188" s="73"/>
      <c r="F188" s="73"/>
      <c r="G188" s="73"/>
      <c r="H188" s="73"/>
      <c r="I188" s="73"/>
      <c r="J188" s="39"/>
      <c r="K188" s="73"/>
      <c r="L188" s="73"/>
      <c r="M188" s="72"/>
      <c r="N188" s="73"/>
      <c r="O188" s="73"/>
      <c r="P188" s="73"/>
      <c r="Q188" s="153" t="s">
        <v>245</v>
      </c>
      <c r="R188" s="75"/>
      <c r="S188" s="39"/>
      <c r="T188" s="154">
        <f>SUM(T182:T187)</f>
        <v>78295.039999999994</v>
      </c>
      <c r="U188" s="77"/>
      <c r="V188" s="77"/>
      <c r="W188" s="77"/>
      <c r="X188" s="77"/>
      <c r="Y188" s="73"/>
      <c r="Z188" s="73"/>
      <c r="AA188" s="73"/>
      <c r="AB188" s="73"/>
      <c r="AC188" s="73"/>
      <c r="AD188" s="73"/>
      <c r="AE188" s="231"/>
      <c r="AH188" s="266"/>
      <c r="AI188" s="266"/>
      <c r="AJ188" s="266"/>
    </row>
    <row r="189" spans="1:36" ht="61.5" x14ac:dyDescent="0.9">
      <c r="A189" s="478" t="s">
        <v>609</v>
      </c>
      <c r="B189" s="478"/>
      <c r="C189" s="478"/>
      <c r="D189" s="478"/>
      <c r="E189" s="478"/>
      <c r="F189" s="478"/>
      <c r="G189" s="478"/>
      <c r="H189" s="478"/>
      <c r="I189" s="478"/>
      <c r="J189" s="478"/>
      <c r="K189" s="478"/>
      <c r="L189" s="478"/>
      <c r="M189" s="478"/>
      <c r="N189" s="478"/>
      <c r="O189" s="478"/>
      <c r="P189" s="478"/>
      <c r="Q189" s="478"/>
      <c r="R189" s="478"/>
      <c r="S189" s="478"/>
      <c r="T189" s="478"/>
      <c r="U189" s="478"/>
      <c r="V189" s="478"/>
      <c r="W189" s="478"/>
      <c r="X189" s="478"/>
      <c r="Y189" s="478"/>
      <c r="Z189" s="478"/>
      <c r="AA189" s="478"/>
      <c r="AB189" s="478"/>
      <c r="AC189" s="478"/>
      <c r="AD189" s="478"/>
      <c r="AH189" s="266"/>
      <c r="AI189" s="266"/>
      <c r="AJ189" s="266"/>
    </row>
    <row r="190" spans="1:36" ht="96" x14ac:dyDescent="0.25">
      <c r="A190" s="116"/>
      <c r="B190" s="29" t="s">
        <v>440</v>
      </c>
      <c r="C190" s="155" t="s">
        <v>324</v>
      </c>
      <c r="D190" s="30"/>
      <c r="E190" s="30"/>
      <c r="F190" s="30" t="s">
        <v>51</v>
      </c>
      <c r="G190" s="30" t="s">
        <v>51</v>
      </c>
      <c r="H190" s="164" t="s">
        <v>610</v>
      </c>
      <c r="I190" s="29" t="s">
        <v>611</v>
      </c>
      <c r="J190" s="29" t="s">
        <v>612</v>
      </c>
      <c r="K190" s="29" t="s">
        <v>613</v>
      </c>
      <c r="L190" s="165" t="s">
        <v>614</v>
      </c>
      <c r="M190" s="29" t="s">
        <v>338</v>
      </c>
      <c r="N190" s="30" t="s">
        <v>56</v>
      </c>
      <c r="O190" s="30" t="s">
        <v>615</v>
      </c>
      <c r="P190" s="30" t="s">
        <v>58</v>
      </c>
      <c r="Q190" s="31">
        <v>0.9</v>
      </c>
      <c r="R190" s="32" t="s">
        <v>212</v>
      </c>
      <c r="S190" s="30" t="s">
        <v>616</v>
      </c>
      <c r="T190" s="247" t="s">
        <v>748</v>
      </c>
      <c r="U190" s="34">
        <v>0.5</v>
      </c>
      <c r="V190" s="35">
        <v>0</v>
      </c>
      <c r="W190" s="35">
        <v>0.5</v>
      </c>
      <c r="X190" s="36">
        <f t="shared" ref="X190:X192" si="76">SUM(U190:W190)</f>
        <v>1</v>
      </c>
      <c r="Y190" s="167" t="e">
        <f t="shared" ref="Y190:Y198" si="77">+T190*U190</f>
        <v>#VALUE!</v>
      </c>
      <c r="Z190" s="167" t="e">
        <f t="shared" ref="Z190:Z198" si="78">+T190*V190</f>
        <v>#VALUE!</v>
      </c>
      <c r="AA190" s="167" t="e">
        <f t="shared" ref="AA190:AA198" si="79">+T190*W190</f>
        <v>#VALUE!</v>
      </c>
      <c r="AB190" s="167" t="e">
        <f t="shared" ref="AB190:AB198" si="80">SUM(Y190:AA190)</f>
        <v>#VALUE!</v>
      </c>
      <c r="AC190" s="38" t="e">
        <f t="shared" ref="AC190:AC198" si="81">+T190-AB190</f>
        <v>#VALUE!</v>
      </c>
      <c r="AD190" s="32" t="s">
        <v>617</v>
      </c>
      <c r="AH190" s="266"/>
      <c r="AI190" s="266"/>
      <c r="AJ190" s="266"/>
    </row>
    <row r="191" spans="1:36" ht="120" x14ac:dyDescent="0.25">
      <c r="A191" s="116"/>
      <c r="B191" s="172" t="s">
        <v>440</v>
      </c>
      <c r="C191" s="172" t="s">
        <v>324</v>
      </c>
      <c r="D191" s="173"/>
      <c r="E191" s="173"/>
      <c r="F191" s="173" t="s">
        <v>51</v>
      </c>
      <c r="G191" s="173" t="s">
        <v>51</v>
      </c>
      <c r="H191" s="174" t="str">
        <f>'[1]0.01.-POA 2022'!$K$14</f>
        <v>MANTENIMIENTO ADECUACION Y REPARACION DE INFRAESTRUCTURA</v>
      </c>
      <c r="I191" s="172" t="s">
        <v>611</v>
      </c>
      <c r="J191" s="172" t="s">
        <v>612</v>
      </c>
      <c r="K191" s="172" t="s">
        <v>613</v>
      </c>
      <c r="L191" s="165" t="str">
        <f>'[1]0.01.-POA 2022'!$L$14</f>
        <v xml:space="preserve">ACTIVIDAD 1.- MANTENIMIENTO Y LIMPIEZA DE CAMARAS Y ELEMENTOS COMPLEMENTARIOS DEL SISTEMA DE ALCANTARILLADO SANITARIO.                </v>
      </c>
      <c r="M191" s="29" t="s">
        <v>338</v>
      </c>
      <c r="N191" s="30" t="s">
        <v>56</v>
      </c>
      <c r="O191" s="30" t="s">
        <v>615</v>
      </c>
      <c r="P191" s="30" t="s">
        <v>58</v>
      </c>
      <c r="Q191" s="31">
        <v>1</v>
      </c>
      <c r="R191" s="32" t="s">
        <v>212</v>
      </c>
      <c r="S191" s="30" t="s">
        <v>618</v>
      </c>
      <c r="T191" s="247" t="s">
        <v>637</v>
      </c>
      <c r="U191" s="34">
        <v>0.33329999999999999</v>
      </c>
      <c r="V191" s="35">
        <v>0.33329999999999999</v>
      </c>
      <c r="W191" s="35">
        <v>0.33339999999999997</v>
      </c>
      <c r="X191" s="36">
        <f t="shared" ref="X191" si="82">SUM(U191:W191)</f>
        <v>1</v>
      </c>
      <c r="Y191" s="167" t="s">
        <v>637</v>
      </c>
      <c r="Z191" s="167" t="s">
        <v>639</v>
      </c>
      <c r="AA191" s="167">
        <v>4932.84</v>
      </c>
      <c r="AB191" s="167">
        <f t="shared" si="80"/>
        <v>4932.84</v>
      </c>
      <c r="AC191" s="38" t="s">
        <v>637</v>
      </c>
      <c r="AD191" s="32" t="s">
        <v>617</v>
      </c>
      <c r="AH191" s="266"/>
      <c r="AI191" s="266"/>
      <c r="AJ191" s="266"/>
    </row>
    <row r="192" spans="1:36" ht="144" x14ac:dyDescent="0.25">
      <c r="A192" s="116"/>
      <c r="B192" s="175"/>
      <c r="C192" s="175"/>
      <c r="D192" s="176"/>
      <c r="E192" s="176"/>
      <c r="F192" s="176"/>
      <c r="G192" s="176"/>
      <c r="H192" s="177"/>
      <c r="I192" s="175"/>
      <c r="J192" s="175"/>
      <c r="K192" s="175"/>
      <c r="L192" s="414" t="str">
        <f>'[1]0.01.-POA 2022'!$L$15</f>
        <v>ACTIVIDAD 2.- MANTENIMIENTO CORRECTIVO Y PREVENTIVO DE LAS CAJAS DE REGISTRO DOMICILIARIAS, COLECTORES Y CAMARAS DEL SISTEMA DE ALCANTARILLADO SANITARIO</v>
      </c>
      <c r="M192" s="29" t="s">
        <v>338</v>
      </c>
      <c r="N192" s="30" t="s">
        <v>56</v>
      </c>
      <c r="O192" s="30" t="s">
        <v>615</v>
      </c>
      <c r="P192" s="30" t="s">
        <v>58</v>
      </c>
      <c r="Q192" s="31">
        <v>0.8</v>
      </c>
      <c r="R192" s="32" t="s">
        <v>212</v>
      </c>
      <c r="S192" s="415" t="s">
        <v>618</v>
      </c>
      <c r="T192" s="416" t="s">
        <v>638</v>
      </c>
      <c r="U192" s="34">
        <v>0</v>
      </c>
      <c r="V192" s="35">
        <v>1</v>
      </c>
      <c r="W192" s="35">
        <v>0</v>
      </c>
      <c r="X192" s="36">
        <f t="shared" si="76"/>
        <v>1</v>
      </c>
      <c r="Y192" s="167" t="s">
        <v>638</v>
      </c>
      <c r="Z192" s="167" t="s">
        <v>640</v>
      </c>
      <c r="AA192" s="167" t="e">
        <f t="shared" si="79"/>
        <v>#VALUE!</v>
      </c>
      <c r="AB192" s="167" t="s">
        <v>638</v>
      </c>
      <c r="AC192" s="38"/>
      <c r="AD192" s="32" t="s">
        <v>617</v>
      </c>
      <c r="AH192" s="274" t="s">
        <v>827</v>
      </c>
      <c r="AI192" s="275">
        <v>45735</v>
      </c>
      <c r="AJ192" s="266"/>
    </row>
    <row r="193" spans="1:37" ht="144" x14ac:dyDescent="0.25">
      <c r="A193" s="116"/>
      <c r="B193" s="29" t="s">
        <v>440</v>
      </c>
      <c r="C193" s="29" t="s">
        <v>324</v>
      </c>
      <c r="D193" s="30"/>
      <c r="E193" s="30"/>
      <c r="F193" s="30" t="s">
        <v>51</v>
      </c>
      <c r="G193" s="30" t="s">
        <v>51</v>
      </c>
      <c r="H193" s="164" t="str">
        <f>'[1]0.01.-POA 2022'!$K$16</f>
        <v>INVESTIGACIONES PROFESIONALES Y ANALISIS DE LABORATORIO</v>
      </c>
      <c r="I193" s="29" t="s">
        <v>611</v>
      </c>
      <c r="J193" s="29" t="s">
        <v>612</v>
      </c>
      <c r="K193" s="29" t="s">
        <v>613</v>
      </c>
      <c r="L193" s="295" t="str">
        <f>'[1]0.01.-POA 2022'!$L$16</f>
        <v>SERVICIOS PROFESIONALES DE UN LABORATORIO PARA REALIZAR LOS ANALISIS DE AGUA CRUDA, AGUA POTABLE Y AGUAS RESIDUALES EN EL CANTON QUINSALOMA</v>
      </c>
      <c r="M193" s="29" t="s">
        <v>338</v>
      </c>
      <c r="N193" s="30" t="s">
        <v>56</v>
      </c>
      <c r="O193" s="30" t="s">
        <v>615</v>
      </c>
      <c r="P193" s="30" t="s">
        <v>58</v>
      </c>
      <c r="Q193" s="31">
        <v>1</v>
      </c>
      <c r="R193" s="32" t="s">
        <v>212</v>
      </c>
      <c r="S193" s="415" t="s">
        <v>619</v>
      </c>
      <c r="T193" s="307" t="s">
        <v>747</v>
      </c>
      <c r="U193" s="34">
        <v>0</v>
      </c>
      <c r="V193" s="35">
        <v>1</v>
      </c>
      <c r="W193" s="35">
        <v>0</v>
      </c>
      <c r="X193" s="36">
        <f t="shared" ref="X193:X198" si="83">SUM(U193:W193)</f>
        <v>1</v>
      </c>
      <c r="Y193" s="167" t="e">
        <f t="shared" si="77"/>
        <v>#VALUE!</v>
      </c>
      <c r="Z193" s="167" t="e">
        <f t="shared" si="78"/>
        <v>#VALUE!</v>
      </c>
      <c r="AA193" s="167" t="e">
        <f t="shared" si="79"/>
        <v>#VALUE!</v>
      </c>
      <c r="AB193" s="167" t="e">
        <f t="shared" si="80"/>
        <v>#VALUE!</v>
      </c>
      <c r="AC193" s="38" t="e">
        <f t="shared" si="81"/>
        <v>#VALUE!</v>
      </c>
      <c r="AD193" s="32" t="s">
        <v>620</v>
      </c>
      <c r="AH193" s="303" t="s">
        <v>923</v>
      </c>
      <c r="AI193" s="304">
        <v>45825</v>
      </c>
      <c r="AJ193" s="266"/>
    </row>
    <row r="194" spans="1:37" ht="108" x14ac:dyDescent="0.25">
      <c r="A194" s="116"/>
      <c r="B194" s="29" t="s">
        <v>440</v>
      </c>
      <c r="C194" s="29" t="s">
        <v>324</v>
      </c>
      <c r="D194" s="30"/>
      <c r="E194" s="30"/>
      <c r="F194" s="30" t="s">
        <v>51</v>
      </c>
      <c r="G194" s="30" t="s">
        <v>51</v>
      </c>
      <c r="H194" s="168" t="s">
        <v>621</v>
      </c>
      <c r="I194" s="29" t="s">
        <v>611</v>
      </c>
      <c r="J194" s="29" t="s">
        <v>612</v>
      </c>
      <c r="K194" s="29" t="s">
        <v>613</v>
      </c>
      <c r="L194" s="305" t="s">
        <v>622</v>
      </c>
      <c r="M194" s="29" t="s">
        <v>338</v>
      </c>
      <c r="N194" s="30" t="s">
        <v>56</v>
      </c>
      <c r="O194" s="30" t="s">
        <v>615</v>
      </c>
      <c r="P194" s="30" t="s">
        <v>58</v>
      </c>
      <c r="Q194" s="31">
        <v>1</v>
      </c>
      <c r="R194" s="32" t="s">
        <v>212</v>
      </c>
      <c r="S194" s="415" t="s">
        <v>623</v>
      </c>
      <c r="T194" s="307" t="s">
        <v>746</v>
      </c>
      <c r="U194" s="34">
        <v>1</v>
      </c>
      <c r="V194" s="35">
        <v>0</v>
      </c>
      <c r="W194" s="35">
        <v>0</v>
      </c>
      <c r="X194" s="36">
        <f t="shared" si="83"/>
        <v>1</v>
      </c>
      <c r="Y194" s="167" t="e">
        <f t="shared" si="77"/>
        <v>#VALUE!</v>
      </c>
      <c r="Z194" s="167" t="e">
        <f t="shared" si="78"/>
        <v>#VALUE!</v>
      </c>
      <c r="AA194" s="442">
        <v>6.5</v>
      </c>
      <c r="AB194" s="167" t="e">
        <f t="shared" si="80"/>
        <v>#VALUE!</v>
      </c>
      <c r="AC194" s="38" t="e">
        <f t="shared" si="81"/>
        <v>#VALUE!</v>
      </c>
      <c r="AD194" s="32" t="s">
        <v>620</v>
      </c>
      <c r="AH194" s="274" t="s">
        <v>883</v>
      </c>
      <c r="AI194" s="274" t="s">
        <v>884</v>
      </c>
      <c r="AJ194" s="266"/>
    </row>
    <row r="195" spans="1:37" ht="132" x14ac:dyDescent="0.25">
      <c r="A195" s="116"/>
      <c r="B195" s="29" t="s">
        <v>440</v>
      </c>
      <c r="C195" s="29" t="s">
        <v>324</v>
      </c>
      <c r="D195" s="30"/>
      <c r="E195" s="30"/>
      <c r="F195" s="30" t="s">
        <v>51</v>
      </c>
      <c r="G195" s="30" t="s">
        <v>51</v>
      </c>
      <c r="H195" s="164" t="s">
        <v>624</v>
      </c>
      <c r="I195" s="29" t="s">
        <v>611</v>
      </c>
      <c r="J195" s="29" t="s">
        <v>612</v>
      </c>
      <c r="K195" s="29" t="s">
        <v>613</v>
      </c>
      <c r="L195" s="305" t="s">
        <v>625</v>
      </c>
      <c r="M195" s="29" t="s">
        <v>338</v>
      </c>
      <c r="N195" s="30" t="s">
        <v>56</v>
      </c>
      <c r="O195" s="30" t="s">
        <v>615</v>
      </c>
      <c r="P195" s="30" t="s">
        <v>58</v>
      </c>
      <c r="Q195" s="31">
        <v>1</v>
      </c>
      <c r="R195" s="32" t="s">
        <v>212</v>
      </c>
      <c r="S195" s="415" t="s">
        <v>626</v>
      </c>
      <c r="T195" s="307" t="s">
        <v>745</v>
      </c>
      <c r="U195" s="34">
        <v>1</v>
      </c>
      <c r="V195" s="35">
        <v>0</v>
      </c>
      <c r="W195" s="35">
        <v>0</v>
      </c>
      <c r="X195" s="36">
        <f t="shared" si="83"/>
        <v>1</v>
      </c>
      <c r="Y195" s="167" t="e">
        <f t="shared" si="77"/>
        <v>#VALUE!</v>
      </c>
      <c r="Z195" s="167" t="e">
        <f t="shared" si="78"/>
        <v>#VALUE!</v>
      </c>
      <c r="AA195" s="416" t="s">
        <v>745</v>
      </c>
      <c r="AB195" s="167" t="e">
        <f t="shared" si="80"/>
        <v>#VALUE!</v>
      </c>
      <c r="AC195" s="38" t="e">
        <f t="shared" si="81"/>
        <v>#VALUE!</v>
      </c>
      <c r="AD195" s="32" t="s">
        <v>617</v>
      </c>
      <c r="AH195" s="304">
        <v>45744</v>
      </c>
      <c r="AI195" s="309" t="s">
        <v>831</v>
      </c>
      <c r="AJ195" s="266"/>
      <c r="AK195" s="265"/>
    </row>
    <row r="196" spans="1:37" ht="156" x14ac:dyDescent="0.25">
      <c r="A196" s="116"/>
      <c r="B196" s="29" t="s">
        <v>440</v>
      </c>
      <c r="C196" s="29" t="s">
        <v>324</v>
      </c>
      <c r="D196" s="30"/>
      <c r="E196" s="30"/>
      <c r="F196" s="30" t="s">
        <v>51</v>
      </c>
      <c r="G196" s="30" t="s">
        <v>51</v>
      </c>
      <c r="H196" s="306" t="s">
        <v>627</v>
      </c>
      <c r="I196" s="29" t="s">
        <v>611</v>
      </c>
      <c r="J196" s="29" t="s">
        <v>612</v>
      </c>
      <c r="K196" s="29" t="s">
        <v>613</v>
      </c>
      <c r="L196" s="305" t="s">
        <v>628</v>
      </c>
      <c r="M196" s="29" t="s">
        <v>338</v>
      </c>
      <c r="N196" s="30" t="s">
        <v>56</v>
      </c>
      <c r="O196" s="30" t="s">
        <v>615</v>
      </c>
      <c r="P196" s="30" t="s">
        <v>58</v>
      </c>
      <c r="Q196" s="31">
        <v>1</v>
      </c>
      <c r="R196" s="32" t="s">
        <v>212</v>
      </c>
      <c r="S196" s="30" t="s">
        <v>629</v>
      </c>
      <c r="T196" s="307" t="s">
        <v>744</v>
      </c>
      <c r="U196" s="34">
        <v>1</v>
      </c>
      <c r="V196" s="35">
        <v>0</v>
      </c>
      <c r="W196" s="35">
        <v>0</v>
      </c>
      <c r="X196" s="36">
        <f t="shared" si="83"/>
        <v>1</v>
      </c>
      <c r="Y196" s="167" t="e">
        <f t="shared" si="77"/>
        <v>#VALUE!</v>
      </c>
      <c r="Z196" s="167" t="e">
        <f t="shared" si="78"/>
        <v>#VALUE!</v>
      </c>
      <c r="AA196" s="167" t="e">
        <f t="shared" si="79"/>
        <v>#VALUE!</v>
      </c>
      <c r="AB196" s="167" t="e">
        <f t="shared" si="80"/>
        <v>#VALUE!</v>
      </c>
      <c r="AC196" s="38" t="e">
        <f t="shared" si="81"/>
        <v>#VALUE!</v>
      </c>
      <c r="AD196" s="32" t="s">
        <v>617</v>
      </c>
      <c r="AH196" s="266"/>
      <c r="AI196" s="266"/>
      <c r="AJ196" s="266"/>
    </row>
    <row r="197" spans="1:37" ht="120" x14ac:dyDescent="0.25">
      <c r="A197" s="116"/>
      <c r="B197" s="29" t="s">
        <v>440</v>
      </c>
      <c r="C197" s="29" t="s">
        <v>324</v>
      </c>
      <c r="D197" s="30"/>
      <c r="E197" s="30"/>
      <c r="F197" s="30" t="s">
        <v>51</v>
      </c>
      <c r="G197" s="30" t="s">
        <v>51</v>
      </c>
      <c r="H197" s="164" t="s">
        <v>630</v>
      </c>
      <c r="I197" s="29" t="s">
        <v>611</v>
      </c>
      <c r="J197" s="29" t="s">
        <v>612</v>
      </c>
      <c r="K197" s="29" t="s">
        <v>613</v>
      </c>
      <c r="L197" s="169" t="s">
        <v>631</v>
      </c>
      <c r="M197" s="29" t="s">
        <v>338</v>
      </c>
      <c r="N197" s="30" t="s">
        <v>56</v>
      </c>
      <c r="O197" s="30" t="s">
        <v>615</v>
      </c>
      <c r="P197" s="30" t="s">
        <v>58</v>
      </c>
      <c r="Q197" s="31">
        <v>1</v>
      </c>
      <c r="R197" s="32" t="s">
        <v>212</v>
      </c>
      <c r="S197" s="30" t="s">
        <v>632</v>
      </c>
      <c r="T197" s="166" t="s">
        <v>742</v>
      </c>
      <c r="U197" s="34">
        <v>1</v>
      </c>
      <c r="V197" s="35">
        <v>0</v>
      </c>
      <c r="W197" s="35">
        <v>0</v>
      </c>
      <c r="X197" s="36">
        <f t="shared" si="83"/>
        <v>1</v>
      </c>
      <c r="Y197" s="167" t="e">
        <f t="shared" si="77"/>
        <v>#VALUE!</v>
      </c>
      <c r="Z197" s="167" t="e">
        <f t="shared" si="78"/>
        <v>#VALUE!</v>
      </c>
      <c r="AA197" s="167" t="e">
        <f t="shared" si="79"/>
        <v>#VALUE!</v>
      </c>
      <c r="AB197" s="167" t="e">
        <f t="shared" si="80"/>
        <v>#VALUE!</v>
      </c>
      <c r="AC197" s="38" t="e">
        <f t="shared" si="81"/>
        <v>#VALUE!</v>
      </c>
      <c r="AD197" s="32" t="s">
        <v>617</v>
      </c>
      <c r="AH197" s="266"/>
      <c r="AI197" s="266"/>
      <c r="AJ197" s="266"/>
    </row>
    <row r="198" spans="1:37" ht="80.25" customHeight="1" x14ac:dyDescent="0.25">
      <c r="A198" s="116"/>
      <c r="B198" s="29" t="s">
        <v>440</v>
      </c>
      <c r="C198" s="29" t="s">
        <v>324</v>
      </c>
      <c r="D198" s="30"/>
      <c r="E198" s="30"/>
      <c r="F198" s="30" t="s">
        <v>51</v>
      </c>
      <c r="G198" s="30" t="s">
        <v>51</v>
      </c>
      <c r="H198" s="164" t="s">
        <v>633</v>
      </c>
      <c r="I198" s="29" t="s">
        <v>611</v>
      </c>
      <c r="J198" s="29" t="s">
        <v>612</v>
      </c>
      <c r="K198" s="29" t="s">
        <v>613</v>
      </c>
      <c r="L198" s="169" t="s">
        <v>634</v>
      </c>
      <c r="M198" s="29" t="s">
        <v>338</v>
      </c>
      <c r="N198" s="30" t="s">
        <v>56</v>
      </c>
      <c r="O198" s="30" t="s">
        <v>615</v>
      </c>
      <c r="P198" s="30" t="s">
        <v>58</v>
      </c>
      <c r="Q198" s="31">
        <v>1</v>
      </c>
      <c r="R198" s="32" t="s">
        <v>165</v>
      </c>
      <c r="S198" s="30" t="s">
        <v>635</v>
      </c>
      <c r="T198" s="166" t="s">
        <v>741</v>
      </c>
      <c r="U198" s="34">
        <v>0.33329999999999999</v>
      </c>
      <c r="V198" s="35">
        <v>0.33329999999999999</v>
      </c>
      <c r="W198" s="35">
        <v>0.33339999999999997</v>
      </c>
      <c r="X198" s="36">
        <f t="shared" si="83"/>
        <v>1</v>
      </c>
      <c r="Y198" s="167" t="e">
        <f t="shared" si="77"/>
        <v>#VALUE!</v>
      </c>
      <c r="Z198" s="167" t="e">
        <f t="shared" si="78"/>
        <v>#VALUE!</v>
      </c>
      <c r="AA198" s="167" t="e">
        <f t="shared" si="79"/>
        <v>#VALUE!</v>
      </c>
      <c r="AB198" s="167" t="e">
        <f t="shared" si="80"/>
        <v>#VALUE!</v>
      </c>
      <c r="AC198" s="38" t="e">
        <f t="shared" si="81"/>
        <v>#VALUE!</v>
      </c>
      <c r="AD198" s="32" t="s">
        <v>620</v>
      </c>
      <c r="AH198" s="266"/>
      <c r="AI198" s="266"/>
      <c r="AJ198" s="266"/>
    </row>
    <row r="199" spans="1:37" ht="60" x14ac:dyDescent="0.25">
      <c r="A199" s="116"/>
      <c r="B199" s="29"/>
      <c r="C199" s="29"/>
      <c r="D199" s="30"/>
      <c r="E199" s="30"/>
      <c r="F199" s="30"/>
      <c r="G199" s="30"/>
      <c r="H199" s="170"/>
      <c r="I199" s="29"/>
      <c r="J199" s="29"/>
      <c r="K199" s="29"/>
      <c r="L199" s="169"/>
      <c r="M199" s="29"/>
      <c r="N199" s="30"/>
      <c r="O199" s="178" t="s">
        <v>636</v>
      </c>
      <c r="P199" s="179"/>
      <c r="Q199" s="179"/>
      <c r="R199" s="179"/>
      <c r="S199" s="180"/>
      <c r="T199" s="171" t="s">
        <v>743</v>
      </c>
      <c r="U199" s="34"/>
      <c r="V199" s="35"/>
      <c r="W199" s="35"/>
      <c r="X199" s="36"/>
      <c r="Y199" s="167"/>
      <c r="Z199" s="167"/>
      <c r="AA199" s="167"/>
      <c r="AB199" s="167"/>
      <c r="AC199" s="38"/>
      <c r="AD199" s="32"/>
      <c r="AH199" s="266"/>
      <c r="AI199" s="266"/>
      <c r="AJ199" s="266"/>
    </row>
    <row r="200" spans="1:37" ht="61.5" x14ac:dyDescent="0.9">
      <c r="A200" s="481" t="s">
        <v>642</v>
      </c>
      <c r="B200" s="481"/>
      <c r="C200" s="481"/>
      <c r="D200" s="481"/>
      <c r="E200" s="481"/>
      <c r="F200" s="481"/>
      <c r="G200" s="481"/>
      <c r="H200" s="481"/>
      <c r="I200" s="481"/>
      <c r="J200" s="481"/>
      <c r="K200" s="481"/>
      <c r="L200" s="481"/>
      <c r="M200" s="481"/>
      <c r="N200" s="481"/>
      <c r="O200" s="481"/>
      <c r="P200" s="481"/>
      <c r="Q200" s="481"/>
      <c r="R200" s="481"/>
      <c r="S200" s="481"/>
      <c r="T200" s="481"/>
      <c r="U200" s="481"/>
      <c r="V200" s="481"/>
      <c r="W200" s="481"/>
      <c r="X200" s="481"/>
      <c r="Y200" s="481"/>
      <c r="Z200" s="481"/>
      <c r="AA200" s="481"/>
      <c r="AB200" s="481"/>
      <c r="AC200" s="481"/>
      <c r="AD200" s="481"/>
      <c r="AH200" s="266"/>
      <c r="AI200" s="266"/>
      <c r="AJ200" s="266"/>
    </row>
    <row r="201" spans="1:37" ht="108" x14ac:dyDescent="0.25">
      <c r="A201" s="116"/>
      <c r="B201" s="29" t="s">
        <v>49</v>
      </c>
      <c r="C201" s="29" t="s">
        <v>341</v>
      </c>
      <c r="D201" s="155" t="s">
        <v>643</v>
      </c>
      <c r="E201" s="155" t="s">
        <v>644</v>
      </c>
      <c r="F201" s="155" t="s">
        <v>645</v>
      </c>
      <c r="G201" s="384">
        <v>2</v>
      </c>
      <c r="H201" s="30" t="s">
        <v>646</v>
      </c>
      <c r="I201" s="155" t="s">
        <v>647</v>
      </c>
      <c r="J201" s="29" t="s">
        <v>648</v>
      </c>
      <c r="K201" s="155" t="s">
        <v>649</v>
      </c>
      <c r="L201" s="30" t="s">
        <v>435</v>
      </c>
      <c r="M201" s="29" t="s">
        <v>650</v>
      </c>
      <c r="N201" s="30" t="s">
        <v>56</v>
      </c>
      <c r="O201" s="30" t="s">
        <v>651</v>
      </c>
      <c r="P201" s="30" t="s">
        <v>507</v>
      </c>
      <c r="Q201" s="31">
        <v>0.9</v>
      </c>
      <c r="R201" s="32" t="s">
        <v>59</v>
      </c>
      <c r="S201" s="30" t="s">
        <v>652</v>
      </c>
      <c r="T201" s="166">
        <v>1000</v>
      </c>
      <c r="U201" s="34">
        <v>0.4</v>
      </c>
      <c r="V201" s="35">
        <v>0.4</v>
      </c>
      <c r="W201" s="35">
        <v>0.2</v>
      </c>
      <c r="X201" s="36">
        <v>0.25</v>
      </c>
      <c r="Y201" s="167">
        <f t="shared" ref="Y201:Y212" si="84">+T201*U201</f>
        <v>400</v>
      </c>
      <c r="Z201" s="167">
        <f t="shared" ref="Z201:Z212" si="85">+T201*V201</f>
        <v>400</v>
      </c>
      <c r="AA201" s="167">
        <f t="shared" ref="AA201:AA212" si="86">+T201*W201</f>
        <v>200</v>
      </c>
      <c r="AB201" s="167">
        <f t="shared" ref="AB201:AB212" si="87">SUM(Y201:AA201)</f>
        <v>1000</v>
      </c>
      <c r="AC201" s="38">
        <f t="shared" ref="AC201:AC212" si="88">+T201-AB201</f>
        <v>0</v>
      </c>
      <c r="AD201" s="32" t="s">
        <v>439</v>
      </c>
      <c r="AH201" s="266"/>
      <c r="AI201" s="266"/>
      <c r="AJ201" s="266"/>
    </row>
    <row r="202" spans="1:37" ht="132" x14ac:dyDescent="0.25">
      <c r="A202" s="116"/>
      <c r="B202" s="29" t="s">
        <v>49</v>
      </c>
      <c r="C202" s="29" t="s">
        <v>341</v>
      </c>
      <c r="D202" s="155" t="s">
        <v>643</v>
      </c>
      <c r="E202" s="155" t="s">
        <v>644</v>
      </c>
      <c r="F202" s="155" t="s">
        <v>653</v>
      </c>
      <c r="G202" s="32">
        <v>2</v>
      </c>
      <c r="H202" s="155" t="s">
        <v>654</v>
      </c>
      <c r="I202" s="155" t="s">
        <v>647</v>
      </c>
      <c r="J202" s="29" t="s">
        <v>648</v>
      </c>
      <c r="K202" s="155" t="s">
        <v>649</v>
      </c>
      <c r="L202" s="30" t="s">
        <v>435</v>
      </c>
      <c r="M202" s="29" t="s">
        <v>655</v>
      </c>
      <c r="N202" s="30" t="s">
        <v>56</v>
      </c>
      <c r="O202" s="30" t="s">
        <v>651</v>
      </c>
      <c r="P202" s="30" t="s">
        <v>507</v>
      </c>
      <c r="Q202" s="31">
        <v>0.9</v>
      </c>
      <c r="R202" s="32" t="s">
        <v>59</v>
      </c>
      <c r="S202" s="155" t="s">
        <v>656</v>
      </c>
      <c r="T202" s="166">
        <v>2690</v>
      </c>
      <c r="U202" s="34">
        <v>0.4</v>
      </c>
      <c r="V202" s="35">
        <v>0.4</v>
      </c>
      <c r="W202" s="35">
        <v>0.2</v>
      </c>
      <c r="X202" s="36">
        <v>0.25</v>
      </c>
      <c r="Y202" s="167">
        <f t="shared" si="84"/>
        <v>1076</v>
      </c>
      <c r="Z202" s="167">
        <f t="shared" si="85"/>
        <v>1076</v>
      </c>
      <c r="AA202" s="167">
        <f t="shared" si="86"/>
        <v>538</v>
      </c>
      <c r="AB202" s="167">
        <f t="shared" si="87"/>
        <v>2690</v>
      </c>
      <c r="AC202" s="38">
        <f t="shared" si="88"/>
        <v>0</v>
      </c>
      <c r="AD202" s="32"/>
      <c r="AH202" s="266"/>
      <c r="AI202" s="266"/>
      <c r="AJ202" s="266"/>
    </row>
    <row r="203" spans="1:37" ht="168" x14ac:dyDescent="0.25">
      <c r="A203" s="385" t="s">
        <v>657</v>
      </c>
      <c r="B203" s="29" t="s">
        <v>49</v>
      </c>
      <c r="C203" s="29" t="s">
        <v>341</v>
      </c>
      <c r="D203" s="155" t="s">
        <v>643</v>
      </c>
      <c r="E203" s="155" t="s">
        <v>644</v>
      </c>
      <c r="F203" s="155" t="s">
        <v>658</v>
      </c>
      <c r="G203" s="384">
        <v>2</v>
      </c>
      <c r="H203" s="155" t="s">
        <v>659</v>
      </c>
      <c r="I203" s="155" t="s">
        <v>647</v>
      </c>
      <c r="J203" s="29" t="s">
        <v>648</v>
      </c>
      <c r="K203" s="155" t="s">
        <v>649</v>
      </c>
      <c r="L203" s="30" t="s">
        <v>435</v>
      </c>
      <c r="M203" s="29" t="s">
        <v>660</v>
      </c>
      <c r="N203" s="30" t="s">
        <v>56</v>
      </c>
      <c r="O203" s="30" t="s">
        <v>651</v>
      </c>
      <c r="P203" s="30" t="s">
        <v>507</v>
      </c>
      <c r="Q203" s="31">
        <v>0.9</v>
      </c>
      <c r="R203" s="32" t="s">
        <v>59</v>
      </c>
      <c r="S203" s="155" t="s">
        <v>661</v>
      </c>
      <c r="T203" s="166">
        <v>200</v>
      </c>
      <c r="U203" s="34">
        <v>0.4</v>
      </c>
      <c r="V203" s="35">
        <v>0.4</v>
      </c>
      <c r="W203" s="35">
        <v>0.2</v>
      </c>
      <c r="X203" s="36">
        <v>0.25</v>
      </c>
      <c r="Y203" s="167">
        <f t="shared" si="84"/>
        <v>80</v>
      </c>
      <c r="Z203" s="167">
        <f t="shared" si="85"/>
        <v>80</v>
      </c>
      <c r="AA203" s="167">
        <f t="shared" si="86"/>
        <v>40</v>
      </c>
      <c r="AB203" s="167">
        <f t="shared" si="87"/>
        <v>200</v>
      </c>
      <c r="AC203" s="38">
        <f t="shared" si="88"/>
        <v>0</v>
      </c>
      <c r="AD203" s="32"/>
      <c r="AH203" s="266"/>
      <c r="AI203" s="266"/>
      <c r="AJ203" s="266"/>
    </row>
    <row r="204" spans="1:37" ht="156" x14ac:dyDescent="0.25">
      <c r="A204" s="385"/>
      <c r="B204" s="29" t="s">
        <v>49</v>
      </c>
      <c r="C204" s="29" t="s">
        <v>341</v>
      </c>
      <c r="D204" s="29" t="s">
        <v>643</v>
      </c>
      <c r="E204" s="155" t="s">
        <v>644</v>
      </c>
      <c r="F204" s="155" t="s">
        <v>662</v>
      </c>
      <c r="G204" s="384">
        <v>2</v>
      </c>
      <c r="H204" s="155" t="s">
        <v>663</v>
      </c>
      <c r="I204" s="155" t="s">
        <v>647</v>
      </c>
      <c r="J204" s="29" t="s">
        <v>648</v>
      </c>
      <c r="K204" s="155" t="s">
        <v>649</v>
      </c>
      <c r="L204" s="30" t="s">
        <v>435</v>
      </c>
      <c r="M204" s="29" t="s">
        <v>664</v>
      </c>
      <c r="N204" s="30" t="s">
        <v>56</v>
      </c>
      <c r="O204" s="30" t="s">
        <v>651</v>
      </c>
      <c r="P204" s="30" t="s">
        <v>507</v>
      </c>
      <c r="Q204" s="31">
        <v>0.9</v>
      </c>
      <c r="R204" s="32" t="s">
        <v>59</v>
      </c>
      <c r="S204" s="155" t="s">
        <v>665</v>
      </c>
      <c r="T204" s="166">
        <v>2000</v>
      </c>
      <c r="U204" s="34">
        <v>0.4</v>
      </c>
      <c r="V204" s="35">
        <v>0.4</v>
      </c>
      <c r="W204" s="35">
        <v>0.2</v>
      </c>
      <c r="X204" s="36">
        <v>0.25</v>
      </c>
      <c r="Y204" s="167">
        <f t="shared" si="84"/>
        <v>800</v>
      </c>
      <c r="Z204" s="167">
        <f t="shared" si="85"/>
        <v>800</v>
      </c>
      <c r="AA204" s="167">
        <f t="shared" si="86"/>
        <v>400</v>
      </c>
      <c r="AB204" s="167">
        <f t="shared" si="87"/>
        <v>2000</v>
      </c>
      <c r="AC204" s="38">
        <f t="shared" si="88"/>
        <v>0</v>
      </c>
      <c r="AD204" s="32"/>
      <c r="AH204" s="266"/>
      <c r="AI204" s="266"/>
      <c r="AJ204" s="266"/>
    </row>
    <row r="205" spans="1:37" ht="120" x14ac:dyDescent="0.25">
      <c r="A205" s="385"/>
      <c r="B205" s="29" t="s">
        <v>49</v>
      </c>
      <c r="C205" s="29" t="s">
        <v>341</v>
      </c>
      <c r="D205" s="29" t="s">
        <v>643</v>
      </c>
      <c r="E205" s="155" t="s">
        <v>644</v>
      </c>
      <c r="F205" s="30" t="s">
        <v>666</v>
      </c>
      <c r="G205" s="384">
        <v>4</v>
      </c>
      <c r="H205" s="155" t="s">
        <v>667</v>
      </c>
      <c r="I205" s="155" t="s">
        <v>647</v>
      </c>
      <c r="J205" s="29" t="s">
        <v>648</v>
      </c>
      <c r="K205" s="155" t="s">
        <v>649</v>
      </c>
      <c r="L205" s="30" t="s">
        <v>435</v>
      </c>
      <c r="M205" s="29" t="s">
        <v>668</v>
      </c>
      <c r="N205" s="30" t="s">
        <v>56</v>
      </c>
      <c r="O205" s="30" t="s">
        <v>651</v>
      </c>
      <c r="P205" s="30" t="s">
        <v>507</v>
      </c>
      <c r="Q205" s="31">
        <v>0.9</v>
      </c>
      <c r="R205" s="32" t="s">
        <v>59</v>
      </c>
      <c r="S205" s="155" t="s">
        <v>669</v>
      </c>
      <c r="T205" s="166">
        <v>1840</v>
      </c>
      <c r="U205" s="34">
        <v>0.4</v>
      </c>
      <c r="V205" s="35">
        <v>0.4</v>
      </c>
      <c r="W205" s="35">
        <v>0.2</v>
      </c>
      <c r="X205" s="36">
        <v>0.25</v>
      </c>
      <c r="Y205" s="167">
        <f t="shared" si="84"/>
        <v>736</v>
      </c>
      <c r="Z205" s="167">
        <f t="shared" si="85"/>
        <v>736</v>
      </c>
      <c r="AA205" s="167">
        <f t="shared" si="86"/>
        <v>368</v>
      </c>
      <c r="AB205" s="167">
        <f t="shared" si="87"/>
        <v>1840</v>
      </c>
      <c r="AC205" s="38">
        <f t="shared" si="88"/>
        <v>0</v>
      </c>
      <c r="AD205" s="32"/>
      <c r="AH205" s="366">
        <v>1</v>
      </c>
      <c r="AI205" s="274" t="s">
        <v>800</v>
      </c>
      <c r="AJ205" s="266"/>
    </row>
    <row r="206" spans="1:37" ht="108" x14ac:dyDescent="0.25">
      <c r="A206" s="116"/>
      <c r="B206" s="29" t="s">
        <v>49</v>
      </c>
      <c r="C206" s="29" t="s">
        <v>341</v>
      </c>
      <c r="D206" s="155" t="s">
        <v>643</v>
      </c>
      <c r="E206" s="155" t="s">
        <v>644</v>
      </c>
      <c r="F206" s="155" t="s">
        <v>670</v>
      </c>
      <c r="G206" s="384">
        <v>2</v>
      </c>
      <c r="H206" s="155" t="s">
        <v>671</v>
      </c>
      <c r="I206" s="155" t="s">
        <v>647</v>
      </c>
      <c r="J206" s="29" t="s">
        <v>648</v>
      </c>
      <c r="K206" s="155" t="s">
        <v>649</v>
      </c>
      <c r="L206" s="30" t="s">
        <v>435</v>
      </c>
      <c r="M206" s="29" t="s">
        <v>210</v>
      </c>
      <c r="N206" s="30" t="s">
        <v>56</v>
      </c>
      <c r="O206" s="30" t="s">
        <v>651</v>
      </c>
      <c r="P206" s="30" t="s">
        <v>58</v>
      </c>
      <c r="Q206" s="31">
        <v>0.9</v>
      </c>
      <c r="R206" s="32" t="s">
        <v>59</v>
      </c>
      <c r="S206" s="30" t="s">
        <v>812</v>
      </c>
      <c r="T206" s="166">
        <v>5000</v>
      </c>
      <c r="U206" s="34">
        <v>0.4</v>
      </c>
      <c r="V206" s="35">
        <v>0.4</v>
      </c>
      <c r="W206" s="35">
        <v>0.2</v>
      </c>
      <c r="X206" s="36">
        <v>0.25</v>
      </c>
      <c r="Y206" s="167">
        <f t="shared" si="84"/>
        <v>2000</v>
      </c>
      <c r="Z206" s="167">
        <f t="shared" si="85"/>
        <v>2000</v>
      </c>
      <c r="AA206" s="167">
        <f t="shared" si="86"/>
        <v>1000</v>
      </c>
      <c r="AB206" s="167">
        <f t="shared" si="87"/>
        <v>5000</v>
      </c>
      <c r="AC206" s="38">
        <f t="shared" si="88"/>
        <v>0</v>
      </c>
      <c r="AD206" s="32"/>
      <c r="AH206" s="266"/>
      <c r="AI206" s="266"/>
      <c r="AJ206" s="266"/>
    </row>
    <row r="207" spans="1:37" ht="108" x14ac:dyDescent="0.25">
      <c r="A207" s="116"/>
      <c r="B207" s="29" t="s">
        <v>49</v>
      </c>
      <c r="C207" s="29" t="s">
        <v>341</v>
      </c>
      <c r="D207" s="155" t="s">
        <v>643</v>
      </c>
      <c r="E207" s="155" t="s">
        <v>644</v>
      </c>
      <c r="F207" s="155" t="s">
        <v>672</v>
      </c>
      <c r="G207" s="384">
        <v>2</v>
      </c>
      <c r="H207" s="295" t="s">
        <v>673</v>
      </c>
      <c r="I207" s="155" t="s">
        <v>647</v>
      </c>
      <c r="J207" s="29" t="s">
        <v>648</v>
      </c>
      <c r="K207" s="155" t="s">
        <v>649</v>
      </c>
      <c r="L207" s="30" t="s">
        <v>435</v>
      </c>
      <c r="M207" s="375" t="s">
        <v>355</v>
      </c>
      <c r="N207" s="30" t="s">
        <v>56</v>
      </c>
      <c r="O207" s="30" t="s">
        <v>651</v>
      </c>
      <c r="P207" s="30" t="s">
        <v>507</v>
      </c>
      <c r="Q207" s="31">
        <v>0.9</v>
      </c>
      <c r="R207" s="32" t="s">
        <v>59</v>
      </c>
      <c r="S207" s="30" t="s">
        <v>674</v>
      </c>
      <c r="T207" s="393">
        <v>1200</v>
      </c>
      <c r="U207" s="34">
        <v>0.4</v>
      </c>
      <c r="V207" s="35">
        <v>0.4</v>
      </c>
      <c r="W207" s="35">
        <v>0.2</v>
      </c>
      <c r="X207" s="36">
        <v>0.25</v>
      </c>
      <c r="Y207" s="167">
        <f t="shared" si="84"/>
        <v>480</v>
      </c>
      <c r="Z207" s="167">
        <f t="shared" si="85"/>
        <v>480</v>
      </c>
      <c r="AA207" s="167">
        <f t="shared" si="86"/>
        <v>240</v>
      </c>
      <c r="AB207" s="167">
        <f t="shared" si="87"/>
        <v>1200</v>
      </c>
      <c r="AC207" s="38">
        <f t="shared" si="88"/>
        <v>0</v>
      </c>
      <c r="AD207" s="32"/>
      <c r="AH207" s="298">
        <v>430.98</v>
      </c>
      <c r="AI207" s="275">
        <v>45707</v>
      </c>
      <c r="AJ207" s="266"/>
    </row>
    <row r="208" spans="1:37" ht="132" x14ac:dyDescent="0.25">
      <c r="A208" s="116"/>
      <c r="B208" s="29" t="s">
        <v>49</v>
      </c>
      <c r="C208" s="29" t="s">
        <v>341</v>
      </c>
      <c r="D208" s="155" t="s">
        <v>643</v>
      </c>
      <c r="E208" s="155" t="s">
        <v>644</v>
      </c>
      <c r="F208" s="155" t="s">
        <v>675</v>
      </c>
      <c r="G208" s="384">
        <v>1</v>
      </c>
      <c r="H208" s="295" t="s">
        <v>654</v>
      </c>
      <c r="I208" s="155" t="s">
        <v>647</v>
      </c>
      <c r="J208" s="29" t="s">
        <v>648</v>
      </c>
      <c r="K208" s="155" t="s">
        <v>649</v>
      </c>
      <c r="L208" s="30" t="s">
        <v>435</v>
      </c>
      <c r="M208" s="29" t="s">
        <v>655</v>
      </c>
      <c r="N208" s="30" t="s">
        <v>56</v>
      </c>
      <c r="O208" s="30" t="s">
        <v>651</v>
      </c>
      <c r="P208" s="30" t="s">
        <v>58</v>
      </c>
      <c r="Q208" s="31">
        <v>0.9</v>
      </c>
      <c r="R208" s="32" t="s">
        <v>59</v>
      </c>
      <c r="S208" s="295" t="s">
        <v>656</v>
      </c>
      <c r="T208" s="393">
        <v>1600</v>
      </c>
      <c r="U208" s="34">
        <v>0.4</v>
      </c>
      <c r="V208" s="35">
        <v>0.4</v>
      </c>
      <c r="W208" s="35">
        <v>0.2</v>
      </c>
      <c r="X208" s="36">
        <v>0.25</v>
      </c>
      <c r="Y208" s="167">
        <f t="shared" si="84"/>
        <v>640</v>
      </c>
      <c r="Z208" s="167">
        <f t="shared" si="85"/>
        <v>640</v>
      </c>
      <c r="AA208" s="167">
        <f t="shared" si="86"/>
        <v>320</v>
      </c>
      <c r="AB208" s="167">
        <f t="shared" si="87"/>
        <v>1600</v>
      </c>
      <c r="AC208" s="38">
        <f t="shared" si="88"/>
        <v>0</v>
      </c>
      <c r="AD208" s="32"/>
      <c r="AH208" s="298" t="s">
        <v>815</v>
      </c>
      <c r="AI208" s="275">
        <v>45332</v>
      </c>
      <c r="AJ208" s="266"/>
    </row>
    <row r="209" spans="1:36" ht="108" x14ac:dyDescent="0.25">
      <c r="A209" s="116"/>
      <c r="B209" s="29" t="s">
        <v>49</v>
      </c>
      <c r="C209" s="29" t="s">
        <v>341</v>
      </c>
      <c r="D209" s="155" t="s">
        <v>643</v>
      </c>
      <c r="E209" s="155" t="s">
        <v>644</v>
      </c>
      <c r="F209" s="155" t="s">
        <v>676</v>
      </c>
      <c r="G209" s="384">
        <v>2</v>
      </c>
      <c r="H209" s="155" t="s">
        <v>654</v>
      </c>
      <c r="I209" s="155" t="s">
        <v>647</v>
      </c>
      <c r="J209" s="29" t="s">
        <v>648</v>
      </c>
      <c r="K209" s="155" t="s">
        <v>649</v>
      </c>
      <c r="L209" s="30" t="s">
        <v>435</v>
      </c>
      <c r="M209" s="29" t="s">
        <v>655</v>
      </c>
      <c r="N209" s="30" t="s">
        <v>56</v>
      </c>
      <c r="O209" s="30" t="s">
        <v>651</v>
      </c>
      <c r="P209" s="30" t="s">
        <v>507</v>
      </c>
      <c r="Q209" s="31">
        <v>0.9</v>
      </c>
      <c r="R209" s="32" t="s">
        <v>59</v>
      </c>
      <c r="S209" s="155" t="s">
        <v>656</v>
      </c>
      <c r="T209" s="166">
        <v>4490</v>
      </c>
      <c r="U209" s="34">
        <v>0.4</v>
      </c>
      <c r="V209" s="35">
        <v>0.4</v>
      </c>
      <c r="W209" s="35">
        <v>0.2</v>
      </c>
      <c r="X209" s="36">
        <v>0.25</v>
      </c>
      <c r="Y209" s="167">
        <f t="shared" si="84"/>
        <v>1796</v>
      </c>
      <c r="Z209" s="167">
        <f t="shared" si="85"/>
        <v>1796</v>
      </c>
      <c r="AA209" s="167">
        <f t="shared" si="86"/>
        <v>898</v>
      </c>
      <c r="AB209" s="167">
        <f t="shared" ref="AB209" si="89">SUM(Y209:AA209)</f>
        <v>4490</v>
      </c>
      <c r="AC209" s="38">
        <f t="shared" si="88"/>
        <v>0</v>
      </c>
      <c r="AD209" s="32"/>
      <c r="AH209" s="266"/>
      <c r="AI209" s="266"/>
      <c r="AJ209" s="266"/>
    </row>
    <row r="210" spans="1:36" ht="180" x14ac:dyDescent="0.25">
      <c r="A210" s="116"/>
      <c r="B210" s="29" t="s">
        <v>49</v>
      </c>
      <c r="C210" s="29" t="s">
        <v>341</v>
      </c>
      <c r="D210" s="155" t="s">
        <v>643</v>
      </c>
      <c r="E210" s="155" t="s">
        <v>644</v>
      </c>
      <c r="F210" s="295" t="s">
        <v>677</v>
      </c>
      <c r="G210" s="384">
        <v>60</v>
      </c>
      <c r="H210" s="295" t="s">
        <v>678</v>
      </c>
      <c r="I210" s="155" t="s">
        <v>647</v>
      </c>
      <c r="J210" s="29" t="s">
        <v>648</v>
      </c>
      <c r="K210" s="155" t="s">
        <v>649</v>
      </c>
      <c r="L210" s="30" t="s">
        <v>435</v>
      </c>
      <c r="M210" s="386" t="s">
        <v>679</v>
      </c>
      <c r="N210" s="30" t="s">
        <v>56</v>
      </c>
      <c r="O210" s="30" t="s">
        <v>651</v>
      </c>
      <c r="P210" s="30" t="s">
        <v>507</v>
      </c>
      <c r="Q210" s="31">
        <v>0.9</v>
      </c>
      <c r="R210" s="32" t="s">
        <v>59</v>
      </c>
      <c r="S210" s="155" t="s">
        <v>680</v>
      </c>
      <c r="T210" s="393">
        <v>8000</v>
      </c>
      <c r="U210" s="34">
        <v>0.4</v>
      </c>
      <c r="V210" s="35">
        <v>0.4</v>
      </c>
      <c r="W210" s="35">
        <v>0.2</v>
      </c>
      <c r="X210" s="36">
        <v>0.25</v>
      </c>
      <c r="Y210" s="167">
        <f t="shared" si="84"/>
        <v>3200</v>
      </c>
      <c r="Z210" s="167">
        <f t="shared" si="85"/>
        <v>3200</v>
      </c>
      <c r="AA210" s="167">
        <f t="shared" si="86"/>
        <v>1600</v>
      </c>
      <c r="AB210" s="167">
        <f t="shared" si="87"/>
        <v>8000</v>
      </c>
      <c r="AC210" s="38">
        <f t="shared" si="88"/>
        <v>0</v>
      </c>
      <c r="AD210" s="32"/>
      <c r="AH210" s="298" t="s">
        <v>824</v>
      </c>
      <c r="AI210" s="411" t="s">
        <v>816</v>
      </c>
      <c r="AJ210" s="394"/>
    </row>
    <row r="211" spans="1:36" ht="108" x14ac:dyDescent="0.25">
      <c r="A211" s="116"/>
      <c r="B211" s="29" t="s">
        <v>49</v>
      </c>
      <c r="C211" s="29" t="s">
        <v>341</v>
      </c>
      <c r="D211" s="155" t="s">
        <v>643</v>
      </c>
      <c r="E211" s="155" t="s">
        <v>644</v>
      </c>
      <c r="F211" s="295" t="s">
        <v>681</v>
      </c>
      <c r="G211" s="384">
        <v>12</v>
      </c>
      <c r="H211" s="295" t="s">
        <v>678</v>
      </c>
      <c r="I211" s="155" t="s">
        <v>647</v>
      </c>
      <c r="J211" s="29" t="s">
        <v>648</v>
      </c>
      <c r="K211" s="155" t="s">
        <v>649</v>
      </c>
      <c r="L211" s="30" t="s">
        <v>435</v>
      </c>
      <c r="M211" s="386" t="s">
        <v>655</v>
      </c>
      <c r="N211" s="30" t="s">
        <v>56</v>
      </c>
      <c r="O211" s="30" t="s">
        <v>651</v>
      </c>
      <c r="P211" s="30" t="s">
        <v>507</v>
      </c>
      <c r="Q211" s="31">
        <v>0.9</v>
      </c>
      <c r="R211" s="32" t="s">
        <v>59</v>
      </c>
      <c r="S211" s="155" t="s">
        <v>682</v>
      </c>
      <c r="T211" s="393">
        <v>3456</v>
      </c>
      <c r="U211" s="34">
        <v>0.4</v>
      </c>
      <c r="V211" s="35">
        <v>0.4</v>
      </c>
      <c r="W211" s="35">
        <v>0.2</v>
      </c>
      <c r="X211" s="36">
        <v>0.25</v>
      </c>
      <c r="Y211" s="167">
        <f t="shared" si="84"/>
        <v>1382.4</v>
      </c>
      <c r="Z211" s="167">
        <f t="shared" si="85"/>
        <v>1382.4</v>
      </c>
      <c r="AA211" s="167">
        <f t="shared" si="86"/>
        <v>691.2</v>
      </c>
      <c r="AB211" s="416">
        <f t="shared" si="87"/>
        <v>3456</v>
      </c>
      <c r="AC211" s="38">
        <f t="shared" si="88"/>
        <v>0</v>
      </c>
      <c r="AD211" s="32"/>
      <c r="AH211" s="298" t="s">
        <v>914</v>
      </c>
      <c r="AI211" s="275">
        <v>45797</v>
      </c>
      <c r="AJ211" s="266"/>
    </row>
    <row r="212" spans="1:36" ht="132" x14ac:dyDescent="0.25">
      <c r="A212" s="116"/>
      <c r="B212" s="29" t="s">
        <v>49</v>
      </c>
      <c r="C212" s="29" t="s">
        <v>341</v>
      </c>
      <c r="D212" s="155" t="s">
        <v>643</v>
      </c>
      <c r="E212" s="155" t="s">
        <v>644</v>
      </c>
      <c r="F212" s="155" t="s">
        <v>675</v>
      </c>
      <c r="G212" s="32">
        <v>1</v>
      </c>
      <c r="H212" s="155" t="s">
        <v>654</v>
      </c>
      <c r="I212" s="155" t="s">
        <v>647</v>
      </c>
      <c r="J212" s="29" t="s">
        <v>648</v>
      </c>
      <c r="K212" s="155" t="s">
        <v>649</v>
      </c>
      <c r="L212" s="30" t="s">
        <v>435</v>
      </c>
      <c r="M212" s="387" t="s">
        <v>655</v>
      </c>
      <c r="N212" s="30" t="s">
        <v>56</v>
      </c>
      <c r="O212" s="30" t="s">
        <v>651</v>
      </c>
      <c r="P212" s="30" t="s">
        <v>507</v>
      </c>
      <c r="Q212" s="31">
        <v>0.9</v>
      </c>
      <c r="R212" s="32" t="s">
        <v>59</v>
      </c>
      <c r="S212" s="155" t="s">
        <v>244</v>
      </c>
      <c r="T212" s="166">
        <v>3086.03</v>
      </c>
      <c r="U212" s="34">
        <v>0.4</v>
      </c>
      <c r="V212" s="35">
        <v>0.4</v>
      </c>
      <c r="W212" s="35">
        <v>0.2</v>
      </c>
      <c r="X212" s="36">
        <v>0.25</v>
      </c>
      <c r="Y212" s="167">
        <f t="shared" si="84"/>
        <v>1234.4120000000003</v>
      </c>
      <c r="Z212" s="167">
        <f t="shared" si="85"/>
        <v>1234.4120000000003</v>
      </c>
      <c r="AA212" s="167">
        <f t="shared" si="86"/>
        <v>617.20600000000013</v>
      </c>
      <c r="AB212" s="167">
        <f t="shared" si="87"/>
        <v>3086.0300000000007</v>
      </c>
      <c r="AC212" s="38">
        <f t="shared" si="88"/>
        <v>0</v>
      </c>
      <c r="AD212" s="32"/>
      <c r="AH212" s="266"/>
      <c r="AI212" s="266"/>
      <c r="AJ212" s="266"/>
    </row>
    <row r="213" spans="1:36" x14ac:dyDescent="0.25">
      <c r="A213" s="388"/>
      <c r="B213" s="389"/>
      <c r="C213" s="389"/>
      <c r="D213" s="388"/>
      <c r="E213" s="388"/>
      <c r="F213" s="388"/>
      <c r="G213" s="388"/>
      <c r="H213" s="388"/>
      <c r="I213" s="388"/>
      <c r="J213" s="116"/>
      <c r="K213" s="388"/>
      <c r="L213" s="388"/>
      <c r="M213" s="389"/>
      <c r="N213" s="388"/>
      <c r="O213" s="388"/>
      <c r="P213" s="388"/>
      <c r="Q213" s="388"/>
      <c r="R213" s="390"/>
      <c r="S213" s="116"/>
      <c r="T213" s="391">
        <f>SUM(T201:T212)</f>
        <v>34562.03</v>
      </c>
      <c r="U213" s="392"/>
      <c r="V213" s="392"/>
      <c r="W213" s="392"/>
      <c r="X213" s="392"/>
      <c r="Y213" s="388"/>
      <c r="Z213" s="388"/>
      <c r="AA213" s="388"/>
      <c r="AB213" s="388"/>
      <c r="AC213" s="388"/>
      <c r="AD213" s="388"/>
      <c r="AH213" s="266"/>
      <c r="AI213" s="266"/>
      <c r="AJ213" s="266"/>
    </row>
    <row r="214" spans="1:36" ht="61.5" x14ac:dyDescent="0.9">
      <c r="A214" s="481" t="s">
        <v>683</v>
      </c>
      <c r="B214" s="481"/>
      <c r="C214" s="481"/>
      <c r="D214" s="481"/>
      <c r="E214" s="481"/>
      <c r="F214" s="481"/>
      <c r="G214" s="481"/>
      <c r="H214" s="481"/>
      <c r="I214" s="481"/>
      <c r="J214" s="481"/>
      <c r="K214" s="481"/>
      <c r="L214" s="481"/>
      <c r="M214" s="481"/>
      <c r="N214" s="481"/>
      <c r="O214" s="481"/>
      <c r="P214" s="481"/>
      <c r="Q214" s="481"/>
      <c r="R214" s="481"/>
      <c r="S214" s="481"/>
      <c r="T214" s="481"/>
      <c r="U214" s="481"/>
      <c r="V214" s="481"/>
      <c r="W214" s="481"/>
      <c r="X214" s="481"/>
      <c r="Y214" s="481"/>
      <c r="Z214" s="481"/>
      <c r="AA214" s="481"/>
      <c r="AB214" s="481"/>
      <c r="AC214" s="481"/>
      <c r="AD214" s="481"/>
      <c r="AH214" s="266"/>
      <c r="AI214" s="266"/>
      <c r="AJ214" s="266"/>
    </row>
    <row r="215" spans="1:36" ht="240" x14ac:dyDescent="0.25">
      <c r="A215" s="183" t="s">
        <v>684</v>
      </c>
      <c r="B215" s="183" t="s">
        <v>49</v>
      </c>
      <c r="C215" s="184" t="s">
        <v>430</v>
      </c>
      <c r="D215" s="183" t="s">
        <v>685</v>
      </c>
      <c r="E215" s="183" t="s">
        <v>686</v>
      </c>
      <c r="F215" s="184" t="s">
        <v>687</v>
      </c>
      <c r="G215" s="184" t="s">
        <v>688</v>
      </c>
      <c r="H215" s="184" t="s">
        <v>689</v>
      </c>
      <c r="I215" s="185" t="s">
        <v>688</v>
      </c>
      <c r="J215" s="29" t="s">
        <v>612</v>
      </c>
      <c r="K215" s="186" t="s">
        <v>690</v>
      </c>
      <c r="L215" s="184" t="s">
        <v>691</v>
      </c>
      <c r="M215" s="184" t="s">
        <v>692</v>
      </c>
      <c r="N215" s="184" t="s">
        <v>56</v>
      </c>
      <c r="O215" s="184" t="s">
        <v>693</v>
      </c>
      <c r="P215" s="184" t="s">
        <v>58</v>
      </c>
      <c r="Q215" s="187">
        <v>1</v>
      </c>
      <c r="R215" s="184" t="s">
        <v>165</v>
      </c>
      <c r="S215" s="184" t="s">
        <v>195</v>
      </c>
      <c r="T215" s="184">
        <v>1152</v>
      </c>
      <c r="U215" s="34">
        <v>0.33329999999999999</v>
      </c>
      <c r="V215" s="35">
        <v>0.33329999999999999</v>
      </c>
      <c r="W215" s="35">
        <v>0.33339999999999997</v>
      </c>
      <c r="X215" s="36">
        <f t="shared" ref="X215" si="90">SUM(U215:W215)</f>
        <v>1</v>
      </c>
      <c r="Y215" s="184">
        <f t="shared" ref="Y215:Y221" si="91">+T215*U215</f>
        <v>383.96159999999998</v>
      </c>
      <c r="Z215" s="184">
        <f t="shared" ref="Z215:Z221" si="92">+T215*V215</f>
        <v>383.96159999999998</v>
      </c>
      <c r="AA215" s="184">
        <f t="shared" ref="AA215:AA221" si="93">+T215*W215</f>
        <v>384.07679999999999</v>
      </c>
      <c r="AB215" s="184">
        <f t="shared" ref="AB215:AB221" si="94">SUM(Y215:AA215)</f>
        <v>1152</v>
      </c>
      <c r="AC215" s="38">
        <f t="shared" ref="AC215:AC221" si="95">+T215-AB215</f>
        <v>0</v>
      </c>
      <c r="AD215" s="184" t="s">
        <v>322</v>
      </c>
      <c r="AH215" s="266"/>
      <c r="AI215" s="266"/>
      <c r="AJ215" s="266"/>
    </row>
    <row r="216" spans="1:36" ht="240" x14ac:dyDescent="0.25">
      <c r="A216" s="183" t="s">
        <v>684</v>
      </c>
      <c r="B216" s="183" t="s">
        <v>49</v>
      </c>
      <c r="C216" s="184" t="s">
        <v>430</v>
      </c>
      <c r="D216" s="183" t="s">
        <v>685</v>
      </c>
      <c r="E216" s="183" t="s">
        <v>686</v>
      </c>
      <c r="F216" s="184" t="s">
        <v>687</v>
      </c>
      <c r="G216" s="184" t="s">
        <v>688</v>
      </c>
      <c r="H216" s="277" t="s">
        <v>689</v>
      </c>
      <c r="I216" s="185" t="s">
        <v>688</v>
      </c>
      <c r="J216" s="184" t="s">
        <v>612</v>
      </c>
      <c r="K216" s="186" t="s">
        <v>690</v>
      </c>
      <c r="L216" s="184" t="s">
        <v>194</v>
      </c>
      <c r="M216" s="184" t="s">
        <v>694</v>
      </c>
      <c r="N216" s="184" t="s">
        <v>56</v>
      </c>
      <c r="O216" s="184" t="s">
        <v>57</v>
      </c>
      <c r="P216" s="184" t="s">
        <v>58</v>
      </c>
      <c r="Q216" s="187">
        <v>1</v>
      </c>
      <c r="R216" s="184" t="s">
        <v>59</v>
      </c>
      <c r="S216" s="277" t="s">
        <v>695</v>
      </c>
      <c r="T216" s="277">
        <v>350</v>
      </c>
      <c r="U216" s="34">
        <v>0.33329999999999999</v>
      </c>
      <c r="V216" s="35">
        <v>0.33329999999999999</v>
      </c>
      <c r="W216" s="35">
        <v>0.33339999999999997</v>
      </c>
      <c r="X216" s="36">
        <f t="shared" ref="X216:X221" si="96">SUM(U216:W216)</f>
        <v>1</v>
      </c>
      <c r="Y216" s="184">
        <f t="shared" si="91"/>
        <v>116.655</v>
      </c>
      <c r="Z216" s="184">
        <f t="shared" si="92"/>
        <v>116.655</v>
      </c>
      <c r="AA216" s="184">
        <f t="shared" si="93"/>
        <v>116.69</v>
      </c>
      <c r="AB216" s="277">
        <f t="shared" si="94"/>
        <v>350</v>
      </c>
      <c r="AC216" s="38">
        <f t="shared" si="95"/>
        <v>0</v>
      </c>
      <c r="AD216" s="184" t="s">
        <v>322</v>
      </c>
      <c r="AH216" s="275">
        <v>45707</v>
      </c>
      <c r="AI216" s="274">
        <v>350</v>
      </c>
      <c r="AJ216" s="266"/>
    </row>
    <row r="217" spans="1:36" ht="240" x14ac:dyDescent="0.25">
      <c r="A217" s="183" t="s">
        <v>684</v>
      </c>
      <c r="B217" s="183" t="s">
        <v>49</v>
      </c>
      <c r="C217" s="184" t="s">
        <v>430</v>
      </c>
      <c r="D217" s="183" t="s">
        <v>685</v>
      </c>
      <c r="E217" s="183" t="s">
        <v>686</v>
      </c>
      <c r="F217" s="184" t="s">
        <v>687</v>
      </c>
      <c r="G217" s="184" t="s">
        <v>688</v>
      </c>
      <c r="H217" s="184" t="s">
        <v>689</v>
      </c>
      <c r="I217" s="185" t="s">
        <v>688</v>
      </c>
      <c r="J217" s="184" t="s">
        <v>612</v>
      </c>
      <c r="K217" s="186" t="s">
        <v>690</v>
      </c>
      <c r="L217" s="184" t="s">
        <v>435</v>
      </c>
      <c r="M217" s="277" t="s">
        <v>749</v>
      </c>
      <c r="N217" s="184" t="s">
        <v>56</v>
      </c>
      <c r="O217" s="184" t="s">
        <v>696</v>
      </c>
      <c r="P217" s="184" t="s">
        <v>58</v>
      </c>
      <c r="Q217" s="187">
        <v>1</v>
      </c>
      <c r="R217" s="184" t="s">
        <v>59</v>
      </c>
      <c r="S217" s="277" t="s">
        <v>697</v>
      </c>
      <c r="T217" s="277">
        <v>7500</v>
      </c>
      <c r="U217" s="34">
        <v>0.33329999999999999</v>
      </c>
      <c r="V217" s="35">
        <v>0.33329999999999999</v>
      </c>
      <c r="W217" s="35">
        <v>0.33339999999999997</v>
      </c>
      <c r="X217" s="36">
        <f t="shared" si="96"/>
        <v>1</v>
      </c>
      <c r="Y217" s="184">
        <f t="shared" si="91"/>
        <v>2499.75</v>
      </c>
      <c r="Z217" s="184">
        <f t="shared" si="92"/>
        <v>2499.75</v>
      </c>
      <c r="AA217" s="184">
        <f t="shared" si="93"/>
        <v>2500.5</v>
      </c>
      <c r="AB217" s="277">
        <f t="shared" si="94"/>
        <v>7500</v>
      </c>
      <c r="AC217" s="38">
        <f t="shared" si="95"/>
        <v>0</v>
      </c>
      <c r="AD217" s="184" t="s">
        <v>439</v>
      </c>
      <c r="AH217" s="275">
        <v>45314</v>
      </c>
      <c r="AI217" s="366">
        <v>6.9</v>
      </c>
      <c r="AJ217" s="266"/>
    </row>
    <row r="218" spans="1:36" ht="240" x14ac:dyDescent="0.25">
      <c r="A218" s="183" t="s">
        <v>684</v>
      </c>
      <c r="B218" s="183" t="s">
        <v>49</v>
      </c>
      <c r="C218" s="184" t="s">
        <v>430</v>
      </c>
      <c r="D218" s="183" t="s">
        <v>685</v>
      </c>
      <c r="E218" s="183" t="s">
        <v>686</v>
      </c>
      <c r="F218" s="184" t="s">
        <v>687</v>
      </c>
      <c r="G218" s="184" t="s">
        <v>688</v>
      </c>
      <c r="H218" s="184" t="s">
        <v>689</v>
      </c>
      <c r="I218" s="185" t="s">
        <v>688</v>
      </c>
      <c r="J218" s="184" t="s">
        <v>612</v>
      </c>
      <c r="K218" s="186" t="s">
        <v>690</v>
      </c>
      <c r="L218" s="277" t="s">
        <v>698</v>
      </c>
      <c r="M218" s="277" t="s">
        <v>699</v>
      </c>
      <c r="N218" s="184" t="s">
        <v>56</v>
      </c>
      <c r="O218" s="277" t="s">
        <v>700</v>
      </c>
      <c r="P218" s="184" t="s">
        <v>58</v>
      </c>
      <c r="Q218" s="187">
        <v>1</v>
      </c>
      <c r="R218" s="184" t="s">
        <v>59</v>
      </c>
      <c r="S218" s="277" t="s">
        <v>202</v>
      </c>
      <c r="T218" s="277">
        <v>1200</v>
      </c>
      <c r="U218" s="34">
        <v>0.33329999999999999</v>
      </c>
      <c r="V218" s="35">
        <v>0.33329999999999999</v>
      </c>
      <c r="W218" s="35">
        <v>0.33339999999999997</v>
      </c>
      <c r="X218" s="36">
        <f t="shared" si="96"/>
        <v>1</v>
      </c>
      <c r="Y218" s="184">
        <f t="shared" si="91"/>
        <v>399.96</v>
      </c>
      <c r="Z218" s="184">
        <f t="shared" si="92"/>
        <v>399.96</v>
      </c>
      <c r="AA218" s="184">
        <f t="shared" si="93"/>
        <v>400.08</v>
      </c>
      <c r="AB218" s="184">
        <f t="shared" si="94"/>
        <v>1200</v>
      </c>
      <c r="AC218" s="38">
        <f t="shared" si="95"/>
        <v>0</v>
      </c>
      <c r="AD218" s="184" t="s">
        <v>322</v>
      </c>
      <c r="AH218" s="274" t="s">
        <v>889</v>
      </c>
      <c r="AI218" s="275">
        <v>45782</v>
      </c>
      <c r="AJ218" s="266" t="s">
        <v>782</v>
      </c>
    </row>
    <row r="219" spans="1:36" ht="240" x14ac:dyDescent="0.25">
      <c r="A219" s="183" t="s">
        <v>684</v>
      </c>
      <c r="B219" s="183" t="s">
        <v>49</v>
      </c>
      <c r="C219" s="184" t="s">
        <v>430</v>
      </c>
      <c r="D219" s="183" t="s">
        <v>685</v>
      </c>
      <c r="E219" s="183" t="s">
        <v>686</v>
      </c>
      <c r="F219" s="184" t="s">
        <v>687</v>
      </c>
      <c r="G219" s="184" t="s">
        <v>688</v>
      </c>
      <c r="H219" s="184" t="s">
        <v>689</v>
      </c>
      <c r="I219" s="185" t="s">
        <v>688</v>
      </c>
      <c r="J219" s="184" t="s">
        <v>612</v>
      </c>
      <c r="K219" s="186" t="s">
        <v>690</v>
      </c>
      <c r="L219" s="184" t="s">
        <v>701</v>
      </c>
      <c r="M219" s="277" t="s">
        <v>702</v>
      </c>
      <c r="N219" s="184" t="s">
        <v>56</v>
      </c>
      <c r="O219" s="184" t="s">
        <v>703</v>
      </c>
      <c r="P219" s="184" t="s">
        <v>58</v>
      </c>
      <c r="Q219" s="187">
        <v>1</v>
      </c>
      <c r="R219" s="184" t="s">
        <v>59</v>
      </c>
      <c r="S219" s="184" t="s">
        <v>202</v>
      </c>
      <c r="T219" s="184">
        <v>1000</v>
      </c>
      <c r="U219" s="34">
        <v>0.33329999999999999</v>
      </c>
      <c r="V219" s="35">
        <v>0.33329999999999999</v>
      </c>
      <c r="W219" s="35">
        <v>0.33339999999999997</v>
      </c>
      <c r="X219" s="36">
        <f t="shared" si="96"/>
        <v>1</v>
      </c>
      <c r="Y219" s="184">
        <f t="shared" si="91"/>
        <v>333.3</v>
      </c>
      <c r="Z219" s="184">
        <f t="shared" si="92"/>
        <v>333.3</v>
      </c>
      <c r="AA219" s="184">
        <f t="shared" si="93"/>
        <v>333.4</v>
      </c>
      <c r="AB219" s="184">
        <f t="shared" si="94"/>
        <v>1000</v>
      </c>
      <c r="AC219" s="38">
        <f t="shared" si="95"/>
        <v>0</v>
      </c>
      <c r="AD219" s="184" t="s">
        <v>322</v>
      </c>
      <c r="AH219" s="412"/>
      <c r="AI219" s="413"/>
      <c r="AJ219" s="412"/>
    </row>
    <row r="220" spans="1:36" ht="240" x14ac:dyDescent="0.25">
      <c r="A220" s="183" t="s">
        <v>684</v>
      </c>
      <c r="B220" s="183" t="s">
        <v>49</v>
      </c>
      <c r="C220" s="184" t="s">
        <v>430</v>
      </c>
      <c r="D220" s="183" t="s">
        <v>685</v>
      </c>
      <c r="E220" s="183" t="s">
        <v>686</v>
      </c>
      <c r="F220" s="184" t="s">
        <v>687</v>
      </c>
      <c r="G220" s="184" t="s">
        <v>688</v>
      </c>
      <c r="H220" s="184" t="s">
        <v>689</v>
      </c>
      <c r="I220" s="185" t="s">
        <v>688</v>
      </c>
      <c r="J220" s="184" t="s">
        <v>612</v>
      </c>
      <c r="K220" s="186" t="s">
        <v>690</v>
      </c>
      <c r="L220" s="184" t="s">
        <v>704</v>
      </c>
      <c r="M220" s="277" t="s">
        <v>705</v>
      </c>
      <c r="N220" s="184" t="s">
        <v>56</v>
      </c>
      <c r="O220" s="184" t="s">
        <v>706</v>
      </c>
      <c r="P220" s="188" t="s">
        <v>58</v>
      </c>
      <c r="Q220" s="187">
        <v>1</v>
      </c>
      <c r="R220" s="184" t="s">
        <v>165</v>
      </c>
      <c r="S220" s="277" t="s">
        <v>195</v>
      </c>
      <c r="T220" s="277">
        <v>2079.0100000000002</v>
      </c>
      <c r="U220" s="34">
        <v>0.33329999999999999</v>
      </c>
      <c r="V220" s="35">
        <v>0.33329999999999999</v>
      </c>
      <c r="W220" s="35">
        <v>0.33339999999999997</v>
      </c>
      <c r="X220" s="36">
        <f t="shared" si="96"/>
        <v>1</v>
      </c>
      <c r="Y220" s="184">
        <f t="shared" si="91"/>
        <v>692.934033</v>
      </c>
      <c r="Z220" s="184">
        <f t="shared" si="92"/>
        <v>692.934033</v>
      </c>
      <c r="AA220" s="184">
        <f t="shared" si="93"/>
        <v>693.14193399999999</v>
      </c>
      <c r="AB220" s="184">
        <f t="shared" si="94"/>
        <v>2079.0100000000002</v>
      </c>
      <c r="AC220" s="38">
        <f t="shared" si="95"/>
        <v>0</v>
      </c>
      <c r="AD220" s="184" t="s">
        <v>322</v>
      </c>
      <c r="AH220" s="274">
        <v>2079</v>
      </c>
      <c r="AI220" s="275">
        <v>45698</v>
      </c>
      <c r="AJ220" s="266"/>
    </row>
    <row r="221" spans="1:36" ht="240" x14ac:dyDescent="0.25">
      <c r="A221" s="189" t="s">
        <v>684</v>
      </c>
      <c r="B221" s="189" t="s">
        <v>49</v>
      </c>
      <c r="C221" s="188" t="s">
        <v>430</v>
      </c>
      <c r="D221" s="189" t="s">
        <v>685</v>
      </c>
      <c r="E221" s="189" t="s">
        <v>686</v>
      </c>
      <c r="F221" s="188" t="s">
        <v>687</v>
      </c>
      <c r="G221" s="188" t="s">
        <v>688</v>
      </c>
      <c r="H221" s="188" t="s">
        <v>689</v>
      </c>
      <c r="I221" s="190" t="s">
        <v>688</v>
      </c>
      <c r="J221" s="188" t="s">
        <v>612</v>
      </c>
      <c r="K221" s="191" t="s">
        <v>690</v>
      </c>
      <c r="L221" s="188" t="s">
        <v>701</v>
      </c>
      <c r="M221" s="188" t="s">
        <v>707</v>
      </c>
      <c r="N221" s="188" t="s">
        <v>56</v>
      </c>
      <c r="O221" s="188" t="s">
        <v>708</v>
      </c>
      <c r="P221" s="188" t="s">
        <v>58</v>
      </c>
      <c r="Q221" s="192">
        <v>1</v>
      </c>
      <c r="R221" s="188" t="s">
        <v>165</v>
      </c>
      <c r="S221" s="188" t="s">
        <v>195</v>
      </c>
      <c r="T221" s="188">
        <v>4000</v>
      </c>
      <c r="U221" s="193">
        <v>0.33329999999999999</v>
      </c>
      <c r="V221" s="194">
        <v>0.33329999999999999</v>
      </c>
      <c r="W221" s="194">
        <v>0.33339999999999997</v>
      </c>
      <c r="X221" s="195">
        <f t="shared" si="96"/>
        <v>1</v>
      </c>
      <c r="Y221" s="188">
        <f t="shared" si="91"/>
        <v>1333.2</v>
      </c>
      <c r="Z221" s="188">
        <f t="shared" si="92"/>
        <v>1333.2</v>
      </c>
      <c r="AA221" s="188">
        <f t="shared" si="93"/>
        <v>1333.6</v>
      </c>
      <c r="AB221" s="188">
        <f t="shared" si="94"/>
        <v>4000</v>
      </c>
      <c r="AC221" s="196">
        <f t="shared" si="95"/>
        <v>0</v>
      </c>
      <c r="AD221" s="188" t="s">
        <v>439</v>
      </c>
      <c r="AH221" s="266"/>
      <c r="AI221" s="266"/>
      <c r="AJ221" s="266"/>
    </row>
    <row r="222" spans="1:36" x14ac:dyDescent="0.25">
      <c r="A222" s="213"/>
      <c r="B222" s="214"/>
      <c r="C222" s="215"/>
      <c r="D222" s="214"/>
      <c r="E222" s="214"/>
      <c r="F222" s="215"/>
      <c r="G222" s="215"/>
      <c r="H222" s="215"/>
      <c r="I222" s="215"/>
      <c r="J222" s="215"/>
      <c r="K222" s="215"/>
      <c r="L222" s="215"/>
      <c r="M222" s="215"/>
      <c r="N222" s="215"/>
      <c r="O222" s="215"/>
      <c r="P222" s="215"/>
      <c r="Q222" s="216"/>
      <c r="R222" s="215"/>
      <c r="S222" s="161" t="s">
        <v>245</v>
      </c>
      <c r="T222" s="171">
        <f>SUM(T215:T221)</f>
        <v>17281.010000000002</v>
      </c>
      <c r="U222" s="217"/>
      <c r="V222" s="217"/>
      <c r="W222" s="217"/>
      <c r="X222" s="218"/>
      <c r="Y222" s="215"/>
      <c r="Z222" s="215"/>
      <c r="AA222" s="215"/>
      <c r="AB222" s="215"/>
      <c r="AC222" s="219"/>
      <c r="AD222" s="191"/>
      <c r="AH222" s="266"/>
      <c r="AI222" s="266"/>
      <c r="AJ222" s="266"/>
    </row>
    <row r="223" spans="1:36" ht="44.25" x14ac:dyDescent="0.25">
      <c r="A223" s="479" t="s">
        <v>715</v>
      </c>
      <c r="B223" s="479"/>
      <c r="C223" s="479"/>
      <c r="D223" s="479"/>
      <c r="E223" s="479"/>
      <c r="F223" s="479"/>
      <c r="G223" s="479"/>
      <c r="H223" s="479"/>
      <c r="I223" s="479"/>
      <c r="J223" s="479"/>
      <c r="K223" s="479"/>
      <c r="L223" s="479"/>
      <c r="M223" s="479"/>
      <c r="N223" s="479"/>
      <c r="O223" s="479"/>
      <c r="P223" s="479"/>
      <c r="Q223" s="479"/>
      <c r="R223" s="479"/>
      <c r="S223" s="479"/>
      <c r="T223" s="479"/>
      <c r="U223" s="479"/>
      <c r="V223" s="479"/>
      <c r="W223" s="479"/>
      <c r="X223" s="479"/>
      <c r="Y223" s="479"/>
      <c r="Z223" s="479"/>
      <c r="AA223" s="479"/>
      <c r="AB223" s="479"/>
      <c r="AC223" s="479"/>
      <c r="AD223" s="480"/>
      <c r="AH223" s="266"/>
      <c r="AI223" s="266"/>
      <c r="AJ223" s="266"/>
    </row>
    <row r="224" spans="1:36" ht="375" x14ac:dyDescent="0.25">
      <c r="A224" s="40" t="s">
        <v>716</v>
      </c>
      <c r="B224" s="40" t="s">
        <v>181</v>
      </c>
      <c r="C224" s="40" t="s">
        <v>182</v>
      </c>
      <c r="D224" s="66" t="s">
        <v>717</v>
      </c>
      <c r="E224" s="40" t="s">
        <v>718</v>
      </c>
      <c r="F224" s="40" t="s">
        <v>719</v>
      </c>
      <c r="G224" s="66" t="s">
        <v>720</v>
      </c>
      <c r="H224" s="65" t="s">
        <v>721</v>
      </c>
      <c r="I224" s="66" t="s">
        <v>720</v>
      </c>
      <c r="J224" s="40" t="s">
        <v>722</v>
      </c>
      <c r="K224" s="40" t="s">
        <v>723</v>
      </c>
      <c r="L224" s="40" t="s">
        <v>204</v>
      </c>
      <c r="M224" s="66" t="s">
        <v>721</v>
      </c>
      <c r="N224" s="41" t="s">
        <v>56</v>
      </c>
      <c r="O224" s="66" t="s">
        <v>724</v>
      </c>
      <c r="P224" s="41" t="s">
        <v>58</v>
      </c>
      <c r="Q224" s="42">
        <v>1</v>
      </c>
      <c r="R224" s="43">
        <v>6</v>
      </c>
      <c r="S224" s="43" t="s">
        <v>523</v>
      </c>
      <c r="T224" s="44">
        <v>1640</v>
      </c>
      <c r="U224" s="46">
        <v>0</v>
      </c>
      <c r="V224" s="46">
        <v>0.5</v>
      </c>
      <c r="W224" s="46">
        <v>0.5</v>
      </c>
      <c r="X224" s="47">
        <v>0</v>
      </c>
      <c r="Y224" s="48">
        <f t="shared" ref="Y224:Y227" si="97">+T224*U224</f>
        <v>0</v>
      </c>
      <c r="Z224" s="48">
        <f t="shared" ref="Z224:Z227" si="98">+T224*V224</f>
        <v>820</v>
      </c>
      <c r="AA224" s="48">
        <f t="shared" ref="AA224:AA227" si="99">+T224*W224</f>
        <v>820</v>
      </c>
      <c r="AB224" s="48">
        <f t="shared" ref="AB224:AB226" si="100">SUM(Y224:AA224)</f>
        <v>1640</v>
      </c>
      <c r="AC224" s="49">
        <f t="shared" ref="AC224:AC227" si="101">+T224-AB224</f>
        <v>0</v>
      </c>
      <c r="AD224" s="43"/>
      <c r="AH224" s="266"/>
      <c r="AI224" s="266"/>
      <c r="AJ224" s="266"/>
    </row>
    <row r="225" spans="1:36" ht="375" x14ac:dyDescent="0.25">
      <c r="A225" s="66" t="s">
        <v>725</v>
      </c>
      <c r="B225" s="232" t="s">
        <v>726</v>
      </c>
      <c r="C225" s="66" t="s">
        <v>463</v>
      </c>
      <c r="D225" s="66" t="s">
        <v>717</v>
      </c>
      <c r="E225" s="40" t="s">
        <v>718</v>
      </c>
      <c r="F225" s="57" t="s">
        <v>464</v>
      </c>
      <c r="G225" s="66" t="s">
        <v>720</v>
      </c>
      <c r="H225" s="60" t="s">
        <v>193</v>
      </c>
      <c r="I225" s="66" t="s">
        <v>720</v>
      </c>
      <c r="J225" s="40" t="s">
        <v>722</v>
      </c>
      <c r="K225" s="40" t="s">
        <v>723</v>
      </c>
      <c r="L225" s="40" t="s">
        <v>204</v>
      </c>
      <c r="M225" s="264" t="s">
        <v>727</v>
      </c>
      <c r="N225" s="41" t="s">
        <v>56</v>
      </c>
      <c r="O225" s="233" t="s">
        <v>472</v>
      </c>
      <c r="P225" s="41" t="s">
        <v>58</v>
      </c>
      <c r="Q225" s="42">
        <v>1</v>
      </c>
      <c r="R225" s="43">
        <v>6</v>
      </c>
      <c r="S225" s="364" t="s">
        <v>497</v>
      </c>
      <c r="T225" s="44">
        <v>3500</v>
      </c>
      <c r="U225" s="46">
        <v>0</v>
      </c>
      <c r="V225" s="46">
        <v>1</v>
      </c>
      <c r="W225" s="46">
        <v>0</v>
      </c>
      <c r="X225" s="47">
        <v>0</v>
      </c>
      <c r="Y225" s="48">
        <f t="shared" si="97"/>
        <v>0</v>
      </c>
      <c r="Z225" s="48">
        <f t="shared" si="98"/>
        <v>3500</v>
      </c>
      <c r="AA225" s="48">
        <f t="shared" si="99"/>
        <v>0</v>
      </c>
      <c r="AB225" s="48">
        <f t="shared" si="100"/>
        <v>3500</v>
      </c>
      <c r="AC225" s="49">
        <f t="shared" si="101"/>
        <v>0</v>
      </c>
      <c r="AD225" s="43"/>
      <c r="AH225" s="266"/>
      <c r="AI225" s="266"/>
      <c r="AJ225" s="266"/>
    </row>
    <row r="226" spans="1:36" ht="375" x14ac:dyDescent="0.25">
      <c r="A226" s="66" t="s">
        <v>725</v>
      </c>
      <c r="B226" s="40" t="s">
        <v>181</v>
      </c>
      <c r="C226" s="66" t="s">
        <v>463</v>
      </c>
      <c r="D226" s="66" t="s">
        <v>717</v>
      </c>
      <c r="E226" s="40" t="s">
        <v>718</v>
      </c>
      <c r="F226" s="66"/>
      <c r="G226" s="66" t="s">
        <v>720</v>
      </c>
      <c r="H226" s="65" t="s">
        <v>728</v>
      </c>
      <c r="I226" s="66" t="s">
        <v>720</v>
      </c>
      <c r="J226" s="40" t="s">
        <v>722</v>
      </c>
      <c r="K226" s="40" t="s">
        <v>723</v>
      </c>
      <c r="L226" s="40" t="s">
        <v>204</v>
      </c>
      <c r="M226" s="368" t="s">
        <v>728</v>
      </c>
      <c r="N226" s="41" t="s">
        <v>56</v>
      </c>
      <c r="O226" s="368" t="s">
        <v>728</v>
      </c>
      <c r="P226" s="41" t="s">
        <v>58</v>
      </c>
      <c r="Q226" s="42">
        <v>1</v>
      </c>
      <c r="R226" s="43">
        <v>6</v>
      </c>
      <c r="S226" s="43" t="s">
        <v>357</v>
      </c>
      <c r="T226" s="44">
        <v>1500</v>
      </c>
      <c r="U226" s="46">
        <v>0</v>
      </c>
      <c r="V226" s="46">
        <v>0.5</v>
      </c>
      <c r="W226" s="46">
        <v>0.5</v>
      </c>
      <c r="X226" s="47">
        <v>0</v>
      </c>
      <c r="Y226" s="48">
        <f t="shared" si="97"/>
        <v>0</v>
      </c>
      <c r="Z226" s="48">
        <f t="shared" si="98"/>
        <v>750</v>
      </c>
      <c r="AA226" s="48">
        <f t="shared" si="99"/>
        <v>750</v>
      </c>
      <c r="AB226" s="48">
        <f t="shared" si="100"/>
        <v>1500</v>
      </c>
      <c r="AC226" s="49">
        <f t="shared" si="101"/>
        <v>0</v>
      </c>
      <c r="AD226" s="43"/>
      <c r="AH226" s="274">
        <v>430.98</v>
      </c>
      <c r="AI226" s="275">
        <v>45706</v>
      </c>
      <c r="AJ226" s="266"/>
    </row>
    <row r="227" spans="1:36" ht="375" x14ac:dyDescent="0.25">
      <c r="A227" s="66" t="s">
        <v>725</v>
      </c>
      <c r="B227" s="40" t="s">
        <v>181</v>
      </c>
      <c r="C227" s="40" t="s">
        <v>182</v>
      </c>
      <c r="D227" s="66" t="s">
        <v>717</v>
      </c>
      <c r="E227" s="40" t="s">
        <v>718</v>
      </c>
      <c r="F227" s="66"/>
      <c r="G227" s="66" t="s">
        <v>720</v>
      </c>
      <c r="H227" s="65" t="s">
        <v>729</v>
      </c>
      <c r="I227" s="66" t="s">
        <v>720</v>
      </c>
      <c r="J227" s="40" t="s">
        <v>722</v>
      </c>
      <c r="K227" s="40" t="s">
        <v>723</v>
      </c>
      <c r="L227" s="40" t="s">
        <v>730</v>
      </c>
      <c r="M227" s="66" t="s">
        <v>731</v>
      </c>
      <c r="N227" s="41" t="s">
        <v>56</v>
      </c>
      <c r="O227" s="66" t="s">
        <v>729</v>
      </c>
      <c r="P227" s="41" t="s">
        <v>58</v>
      </c>
      <c r="Q227" s="42">
        <v>1</v>
      </c>
      <c r="R227" s="43">
        <v>6</v>
      </c>
      <c r="S227" s="43" t="s">
        <v>732</v>
      </c>
      <c r="T227" s="53">
        <v>2000.51</v>
      </c>
      <c r="U227" s="46">
        <v>0</v>
      </c>
      <c r="V227" s="46">
        <v>0</v>
      </c>
      <c r="W227" s="46">
        <v>1</v>
      </c>
      <c r="X227" s="47">
        <v>0</v>
      </c>
      <c r="Y227" s="48">
        <f t="shared" si="97"/>
        <v>0</v>
      </c>
      <c r="Z227" s="48">
        <f t="shared" si="98"/>
        <v>0</v>
      </c>
      <c r="AA227" s="48">
        <f t="shared" si="99"/>
        <v>2000.51</v>
      </c>
      <c r="AB227" s="48">
        <f>SUM(Y227:AA227)</f>
        <v>2000.51</v>
      </c>
      <c r="AC227" s="49">
        <f t="shared" si="101"/>
        <v>0</v>
      </c>
      <c r="AD227" s="43"/>
      <c r="AH227" s="266"/>
      <c r="AI227" s="266"/>
      <c r="AJ227" s="266"/>
    </row>
    <row r="228" spans="1:36" ht="15.75" x14ac:dyDescent="0.25">
      <c r="A228" s="234"/>
      <c r="B228" s="235"/>
      <c r="C228" s="235"/>
      <c r="D228" s="234"/>
      <c r="E228" s="234"/>
      <c r="F228" s="234"/>
      <c r="G228" s="234"/>
      <c r="H228" s="236"/>
      <c r="I228" s="234"/>
      <c r="J228" s="234"/>
      <c r="K228" s="234"/>
      <c r="L228" s="234"/>
      <c r="M228" s="235"/>
      <c r="N228" s="234"/>
      <c r="O228" s="234"/>
      <c r="P228" s="234"/>
      <c r="Q228" s="234"/>
      <c r="R228" s="43"/>
      <c r="S228" s="43"/>
      <c r="T228" s="237">
        <f>SUM(T224:T227)</f>
        <v>8640.51</v>
      </c>
      <c r="U228" s="181"/>
      <c r="V228" s="181"/>
      <c r="W228" s="181"/>
      <c r="X228" s="181"/>
      <c r="Y228" s="234"/>
      <c r="Z228" s="234"/>
      <c r="AA228" s="234"/>
      <c r="AB228" s="234"/>
      <c r="AC228" s="234"/>
      <c r="AD228" s="234"/>
      <c r="AH228" s="266"/>
      <c r="AI228" s="266"/>
      <c r="AJ228" s="266"/>
    </row>
    <row r="229" spans="1:36" ht="15.75" customHeight="1" x14ac:dyDescent="0.25">
      <c r="A229" s="248"/>
      <c r="B229" s="249"/>
      <c r="C229" s="249"/>
      <c r="D229" s="250"/>
      <c r="E229" s="250"/>
      <c r="F229" s="250"/>
      <c r="G229" s="250"/>
      <c r="H229" s="251"/>
      <c r="I229" s="250"/>
      <c r="J229" s="250"/>
      <c r="K229" s="250"/>
      <c r="L229" s="250"/>
      <c r="M229" s="249"/>
      <c r="N229" s="250"/>
      <c r="O229" s="250"/>
      <c r="P229" s="250"/>
      <c r="Q229" s="250"/>
      <c r="R229" s="252"/>
      <c r="S229" s="252"/>
      <c r="T229" s="263"/>
      <c r="U229" s="253"/>
      <c r="V229" s="253"/>
      <c r="W229" s="253"/>
      <c r="X229" s="253"/>
      <c r="Y229" s="250"/>
      <c r="Z229" s="250"/>
      <c r="AA229" s="250"/>
      <c r="AB229" s="250"/>
      <c r="AC229" s="250"/>
      <c r="AD229" s="254"/>
      <c r="AH229" s="266"/>
      <c r="AI229" s="266"/>
      <c r="AJ229" s="266"/>
    </row>
    <row r="230" spans="1:36" ht="32.25" customHeight="1" x14ac:dyDescent="0.25">
      <c r="A230" s="458" t="s">
        <v>461</v>
      </c>
      <c r="B230" s="459"/>
      <c r="C230" s="459"/>
      <c r="D230" s="459"/>
      <c r="E230" s="459"/>
      <c r="F230" s="459"/>
      <c r="G230" s="459"/>
      <c r="H230" s="459"/>
      <c r="I230" s="459"/>
      <c r="J230" s="459"/>
      <c r="K230" s="459"/>
      <c r="L230" s="459"/>
      <c r="M230" s="459"/>
      <c r="N230" s="459"/>
      <c r="O230" s="459"/>
      <c r="P230" s="459"/>
      <c r="Q230" s="459"/>
      <c r="R230" s="459"/>
      <c r="S230" s="459"/>
      <c r="T230" s="459"/>
      <c r="U230" s="459"/>
      <c r="V230" s="459"/>
      <c r="W230" s="459"/>
      <c r="X230" s="459"/>
      <c r="Y230" s="459"/>
      <c r="Z230" s="459"/>
      <c r="AA230" s="459"/>
      <c r="AB230" s="459"/>
      <c r="AC230" s="459"/>
      <c r="AD230" s="460"/>
      <c r="AH230" s="266"/>
      <c r="AI230" s="266"/>
      <c r="AJ230" s="266"/>
    </row>
    <row r="231" spans="1:36" x14ac:dyDescent="0.25">
      <c r="A231" s="461"/>
      <c r="B231" s="462"/>
      <c r="C231" s="462"/>
      <c r="D231" s="462"/>
      <c r="E231" s="462"/>
      <c r="F231" s="462"/>
      <c r="G231" s="462"/>
      <c r="H231" s="462"/>
      <c r="I231" s="462"/>
      <c r="J231" s="462"/>
      <c r="K231" s="462"/>
      <c r="L231" s="462"/>
      <c r="M231" s="462"/>
      <c r="N231" s="462"/>
      <c r="O231" s="462"/>
      <c r="P231" s="462"/>
      <c r="Q231" s="462"/>
      <c r="R231" s="462"/>
      <c r="S231" s="462"/>
      <c r="T231" s="462"/>
      <c r="U231" s="462"/>
      <c r="V231" s="462"/>
      <c r="W231" s="462"/>
      <c r="X231" s="462"/>
      <c r="Y231" s="462"/>
      <c r="Z231" s="462"/>
      <c r="AA231" s="462"/>
      <c r="AB231" s="462"/>
      <c r="AC231" s="462"/>
      <c r="AD231" s="463"/>
      <c r="AH231" s="372">
        <v>2</v>
      </c>
      <c r="AI231" s="266" t="s">
        <v>800</v>
      </c>
      <c r="AJ231" s="266"/>
    </row>
    <row r="232" spans="1:36" ht="140.25" x14ac:dyDescent="0.25">
      <c r="A232" s="535" t="s">
        <v>462</v>
      </c>
      <c r="B232" s="535" t="s">
        <v>181</v>
      </c>
      <c r="C232" s="535" t="s">
        <v>463</v>
      </c>
      <c r="D232" s="535" t="s">
        <v>192</v>
      </c>
      <c r="E232" s="535" t="s">
        <v>196</v>
      </c>
      <c r="F232" s="535" t="s">
        <v>464</v>
      </c>
      <c r="G232" s="312" t="s">
        <v>465</v>
      </c>
      <c r="H232" s="313" t="s">
        <v>787</v>
      </c>
      <c r="I232" s="314" t="s">
        <v>466</v>
      </c>
      <c r="J232" s="314" t="s">
        <v>788</v>
      </c>
      <c r="K232" s="315" t="s">
        <v>789</v>
      </c>
      <c r="L232" s="535" t="s">
        <v>467</v>
      </c>
      <c r="M232" s="316" t="s">
        <v>468</v>
      </c>
      <c r="N232" s="317" t="s">
        <v>56</v>
      </c>
      <c r="O232" s="359" t="s">
        <v>469</v>
      </c>
      <c r="P232" s="315" t="s">
        <v>58</v>
      </c>
      <c r="Q232" s="318">
        <v>1</v>
      </c>
      <c r="R232" s="317">
        <v>7</v>
      </c>
      <c r="S232" s="331" t="s">
        <v>408</v>
      </c>
      <c r="T232" s="361">
        <v>2000</v>
      </c>
      <c r="U232" s="320">
        <v>1</v>
      </c>
      <c r="V232" s="321">
        <v>0</v>
      </c>
      <c r="W232" s="321">
        <v>0</v>
      </c>
      <c r="X232" s="322">
        <v>1</v>
      </c>
      <c r="Y232" s="323">
        <f t="shared" ref="Y232:Y238" si="102">+T232*U232</f>
        <v>2000</v>
      </c>
      <c r="Z232" s="323">
        <f t="shared" ref="Z232:Z238" si="103">+T232*V232</f>
        <v>0</v>
      </c>
      <c r="AA232" s="323">
        <f t="shared" ref="AA232:AA238" si="104">+T232*W232</f>
        <v>0</v>
      </c>
      <c r="AB232" s="323">
        <f t="shared" ref="AB232:AB238" si="105">SUM(Y232:AA232)</f>
        <v>2000</v>
      </c>
      <c r="AC232" s="324">
        <f>+T232-AB232</f>
        <v>0</v>
      </c>
      <c r="AD232" s="325"/>
      <c r="AH232" s="298" t="s">
        <v>798</v>
      </c>
      <c r="AI232" s="275">
        <v>45698</v>
      </c>
      <c r="AJ232" s="266"/>
    </row>
    <row r="233" spans="1:36" ht="102" x14ac:dyDescent="0.25">
      <c r="A233" s="536"/>
      <c r="B233" s="536"/>
      <c r="C233" s="536"/>
      <c r="D233" s="536"/>
      <c r="E233" s="536"/>
      <c r="F233" s="536"/>
      <c r="G233" s="312" t="s">
        <v>465</v>
      </c>
      <c r="H233" s="358" t="s">
        <v>470</v>
      </c>
      <c r="I233" s="314" t="s">
        <v>466</v>
      </c>
      <c r="J233" s="314" t="s">
        <v>788</v>
      </c>
      <c r="K233" s="315" t="s">
        <v>789</v>
      </c>
      <c r="L233" s="536"/>
      <c r="M233" s="359" t="s">
        <v>471</v>
      </c>
      <c r="N233" s="317" t="s">
        <v>56</v>
      </c>
      <c r="O233" s="359" t="s">
        <v>472</v>
      </c>
      <c r="P233" s="315" t="s">
        <v>58</v>
      </c>
      <c r="Q233" s="318">
        <v>1</v>
      </c>
      <c r="R233" s="317">
        <v>7</v>
      </c>
      <c r="S233" s="331" t="s">
        <v>473</v>
      </c>
      <c r="T233" s="361">
        <v>1500</v>
      </c>
      <c r="U233" s="320">
        <v>1</v>
      </c>
      <c r="V233" s="321">
        <v>0</v>
      </c>
      <c r="W233" s="321">
        <v>0</v>
      </c>
      <c r="X233" s="322">
        <v>1</v>
      </c>
      <c r="Y233" s="323">
        <f t="shared" si="102"/>
        <v>1500</v>
      </c>
      <c r="Z233" s="323">
        <f t="shared" si="103"/>
        <v>0</v>
      </c>
      <c r="AA233" s="323">
        <f t="shared" si="104"/>
        <v>0</v>
      </c>
      <c r="AB233" s="323">
        <f t="shared" si="105"/>
        <v>1500</v>
      </c>
      <c r="AC233" s="324">
        <f>+T233-AB233</f>
        <v>0</v>
      </c>
      <c r="AD233" s="325"/>
      <c r="AH233" s="266"/>
      <c r="AI233" s="266"/>
      <c r="AJ233" s="266"/>
    </row>
    <row r="234" spans="1:36" ht="89.25" x14ac:dyDescent="0.25">
      <c r="A234" s="537"/>
      <c r="B234" s="537"/>
      <c r="C234" s="537"/>
      <c r="D234" s="537"/>
      <c r="E234" s="537"/>
      <c r="F234" s="537"/>
      <c r="G234" s="312" t="s">
        <v>465</v>
      </c>
      <c r="H234" s="313" t="s">
        <v>470</v>
      </c>
      <c r="I234" s="314" t="s">
        <v>466</v>
      </c>
      <c r="J234" s="314" t="s">
        <v>788</v>
      </c>
      <c r="K234" s="315" t="s">
        <v>789</v>
      </c>
      <c r="L234" s="537"/>
      <c r="M234" s="314" t="s">
        <v>474</v>
      </c>
      <c r="N234" s="317" t="s">
        <v>56</v>
      </c>
      <c r="O234" s="316" t="s">
        <v>475</v>
      </c>
      <c r="P234" s="315" t="s">
        <v>58</v>
      </c>
      <c r="Q234" s="318">
        <v>1</v>
      </c>
      <c r="R234" s="317">
        <v>7</v>
      </c>
      <c r="S234" s="317" t="s">
        <v>365</v>
      </c>
      <c r="T234" s="319">
        <v>1500</v>
      </c>
      <c r="U234" s="320">
        <v>1</v>
      </c>
      <c r="V234" s="321">
        <v>0</v>
      </c>
      <c r="W234" s="321">
        <v>0</v>
      </c>
      <c r="X234" s="322">
        <v>1</v>
      </c>
      <c r="Y234" s="323">
        <f t="shared" si="102"/>
        <v>1500</v>
      </c>
      <c r="Z234" s="323">
        <f t="shared" si="103"/>
        <v>0</v>
      </c>
      <c r="AA234" s="323">
        <f t="shared" si="104"/>
        <v>0</v>
      </c>
      <c r="AB234" s="323">
        <f t="shared" si="105"/>
        <v>1500</v>
      </c>
      <c r="AC234" s="324"/>
      <c r="AD234" s="325"/>
      <c r="AH234" s="266"/>
      <c r="AI234" s="266"/>
      <c r="AJ234" s="266"/>
    </row>
    <row r="235" spans="1:36" ht="76.5" x14ac:dyDescent="0.25">
      <c r="A235" s="538" t="s">
        <v>180</v>
      </c>
      <c r="B235" s="538" t="s">
        <v>790</v>
      </c>
      <c r="C235" s="538" t="s">
        <v>182</v>
      </c>
      <c r="D235" s="538" t="s">
        <v>476</v>
      </c>
      <c r="E235" s="538" t="s">
        <v>477</v>
      </c>
      <c r="F235" s="538" t="s">
        <v>478</v>
      </c>
      <c r="G235" s="541" t="s">
        <v>465</v>
      </c>
      <c r="H235" s="544" t="s">
        <v>791</v>
      </c>
      <c r="I235" s="538" t="s">
        <v>466</v>
      </c>
      <c r="J235" s="538" t="s">
        <v>788</v>
      </c>
      <c r="K235" s="547" t="s">
        <v>789</v>
      </c>
      <c r="L235" s="326" t="s">
        <v>792</v>
      </c>
      <c r="M235" s="327"/>
      <c r="N235" s="328" t="s">
        <v>56</v>
      </c>
      <c r="O235" s="327"/>
      <c r="P235" s="329" t="s">
        <v>58</v>
      </c>
      <c r="Q235" s="330">
        <v>1</v>
      </c>
      <c r="R235" s="328">
        <v>7</v>
      </c>
      <c r="S235" s="331" t="s">
        <v>479</v>
      </c>
      <c r="T235" s="332">
        <v>123196.99</v>
      </c>
      <c r="U235" s="333">
        <v>1</v>
      </c>
      <c r="V235" s="333">
        <v>0</v>
      </c>
      <c r="W235" s="333">
        <v>0</v>
      </c>
      <c r="X235" s="334">
        <v>1</v>
      </c>
      <c r="Y235" s="335">
        <v>123196.99</v>
      </c>
      <c r="Z235" s="336">
        <f t="shared" si="103"/>
        <v>0</v>
      </c>
      <c r="AA235" s="336">
        <f t="shared" si="104"/>
        <v>0</v>
      </c>
      <c r="AB235" s="337">
        <f>SUM(Y235:Y235)</f>
        <v>123196.99</v>
      </c>
      <c r="AC235" s="338"/>
      <c r="AD235" s="339"/>
      <c r="AH235" s="266"/>
      <c r="AI235" s="266"/>
      <c r="AJ235" s="266"/>
    </row>
    <row r="236" spans="1:36" ht="102" x14ac:dyDescent="0.25">
      <c r="A236" s="539"/>
      <c r="B236" s="539"/>
      <c r="C236" s="539"/>
      <c r="D236" s="539"/>
      <c r="E236" s="539"/>
      <c r="F236" s="539"/>
      <c r="G236" s="542"/>
      <c r="H236" s="545"/>
      <c r="I236" s="539"/>
      <c r="J236" s="539"/>
      <c r="K236" s="548"/>
      <c r="L236" s="340" t="s">
        <v>480</v>
      </c>
      <c r="M236" s="327"/>
      <c r="N236" s="328" t="s">
        <v>56</v>
      </c>
      <c r="O236" s="327"/>
      <c r="P236" s="329" t="s">
        <v>58</v>
      </c>
      <c r="Q236" s="330">
        <v>1</v>
      </c>
      <c r="R236" s="328">
        <v>7</v>
      </c>
      <c r="S236" s="328" t="s">
        <v>479</v>
      </c>
      <c r="T236" s="341">
        <v>14711.52</v>
      </c>
      <c r="U236" s="333">
        <v>0</v>
      </c>
      <c r="V236" s="333">
        <v>0</v>
      </c>
      <c r="W236" s="333">
        <v>1</v>
      </c>
      <c r="X236" s="334">
        <v>1</v>
      </c>
      <c r="Y236" s="336">
        <f t="shared" si="102"/>
        <v>0</v>
      </c>
      <c r="Z236" s="336">
        <f t="shared" si="103"/>
        <v>0</v>
      </c>
      <c r="AA236" s="336">
        <f t="shared" si="104"/>
        <v>14711.52</v>
      </c>
      <c r="AB236" s="336">
        <f t="shared" si="105"/>
        <v>14711.52</v>
      </c>
      <c r="AC236" s="338"/>
      <c r="AD236" s="339"/>
      <c r="AH236" s="266"/>
      <c r="AI236" s="266"/>
      <c r="AJ236" s="266"/>
    </row>
    <row r="237" spans="1:36" ht="63.75" x14ac:dyDescent="0.25">
      <c r="A237" s="540"/>
      <c r="B237" s="540"/>
      <c r="C237" s="540"/>
      <c r="D237" s="540"/>
      <c r="E237" s="540"/>
      <c r="F237" s="540"/>
      <c r="G237" s="543"/>
      <c r="H237" s="546"/>
      <c r="I237" s="540"/>
      <c r="J237" s="540"/>
      <c r="K237" s="549"/>
      <c r="L237" s="342" t="s">
        <v>793</v>
      </c>
      <c r="M237" s="327"/>
      <c r="N237" s="328" t="s">
        <v>56</v>
      </c>
      <c r="O237" s="327"/>
      <c r="P237" s="329" t="s">
        <v>58</v>
      </c>
      <c r="Q237" s="330">
        <v>1</v>
      </c>
      <c r="R237" s="343">
        <v>7</v>
      </c>
      <c r="S237" s="328" t="s">
        <v>479</v>
      </c>
      <c r="T237" s="341">
        <v>0</v>
      </c>
      <c r="U237" s="333">
        <v>0</v>
      </c>
      <c r="V237" s="333">
        <v>1</v>
      </c>
      <c r="W237" s="333">
        <v>0</v>
      </c>
      <c r="X237" s="334">
        <v>1</v>
      </c>
      <c r="Y237" s="336">
        <f t="shared" si="102"/>
        <v>0</v>
      </c>
      <c r="Z237" s="336">
        <f t="shared" si="103"/>
        <v>0</v>
      </c>
      <c r="AA237" s="336">
        <f t="shared" si="104"/>
        <v>0</v>
      </c>
      <c r="AB237" s="336">
        <f t="shared" si="105"/>
        <v>0</v>
      </c>
      <c r="AC237" s="338"/>
      <c r="AD237" s="343"/>
      <c r="AH237" s="266"/>
      <c r="AI237" s="266"/>
      <c r="AJ237" s="266"/>
    </row>
    <row r="238" spans="1:36" ht="267.75" x14ac:dyDescent="0.25">
      <c r="A238" s="344" t="s">
        <v>180</v>
      </c>
      <c r="B238" s="345" t="s">
        <v>790</v>
      </c>
      <c r="C238" s="345" t="s">
        <v>182</v>
      </c>
      <c r="D238" s="345" t="s">
        <v>794</v>
      </c>
      <c r="E238" s="345" t="s">
        <v>477</v>
      </c>
      <c r="F238" s="345" t="s">
        <v>478</v>
      </c>
      <c r="G238" s="346" t="s">
        <v>465</v>
      </c>
      <c r="H238" s="358" t="s">
        <v>795</v>
      </c>
      <c r="I238" s="345" t="s">
        <v>466</v>
      </c>
      <c r="J238" s="344" t="s">
        <v>788</v>
      </c>
      <c r="K238" s="347" t="s">
        <v>789</v>
      </c>
      <c r="L238" s="359" t="s">
        <v>795</v>
      </c>
      <c r="M238" s="348"/>
      <c r="N238" s="349" t="s">
        <v>796</v>
      </c>
      <c r="O238" s="348"/>
      <c r="P238" s="347" t="s">
        <v>58</v>
      </c>
      <c r="Q238" s="350">
        <v>1</v>
      </c>
      <c r="R238" s="351">
        <v>7</v>
      </c>
      <c r="S238" s="331" t="s">
        <v>479</v>
      </c>
      <c r="T238" s="352">
        <v>78288.479999999996</v>
      </c>
      <c r="U238" s="353">
        <v>1</v>
      </c>
      <c r="V238" s="353">
        <v>0</v>
      </c>
      <c r="W238" s="353">
        <v>0</v>
      </c>
      <c r="X238" s="354">
        <v>1</v>
      </c>
      <c r="Y238" s="355">
        <f t="shared" si="102"/>
        <v>78288.479999999996</v>
      </c>
      <c r="Z238" s="355">
        <f t="shared" si="103"/>
        <v>0</v>
      </c>
      <c r="AA238" s="355">
        <f t="shared" si="104"/>
        <v>0</v>
      </c>
      <c r="AB238" s="355">
        <f t="shared" si="105"/>
        <v>78288.479999999996</v>
      </c>
      <c r="AC238" s="356"/>
      <c r="AD238" s="351"/>
      <c r="AH238" s="266"/>
      <c r="AI238" s="266"/>
      <c r="AJ238" s="266"/>
    </row>
    <row r="239" spans="1:36" x14ac:dyDescent="0.25">
      <c r="A239" s="256"/>
      <c r="B239" s="257"/>
      <c r="C239" s="257"/>
      <c r="D239" s="258"/>
      <c r="E239" s="258"/>
      <c r="F239" s="258"/>
      <c r="G239" s="258"/>
      <c r="H239" s="258"/>
      <c r="I239" s="258"/>
      <c r="J239" s="258"/>
      <c r="K239" s="258"/>
      <c r="L239" s="258"/>
      <c r="M239" s="257"/>
      <c r="N239" s="258"/>
      <c r="O239" s="258"/>
      <c r="P239" s="258"/>
      <c r="Q239" s="258"/>
      <c r="R239" s="259"/>
      <c r="S239" s="259"/>
      <c r="T239" s="357">
        <f>SUM(T232:T238)</f>
        <v>221196.99</v>
      </c>
      <c r="U239" s="261"/>
      <c r="V239" s="261"/>
      <c r="W239" s="261"/>
      <c r="X239" s="261"/>
      <c r="Y239" s="258"/>
      <c r="Z239" s="258"/>
      <c r="AA239" s="258"/>
      <c r="AB239" s="258"/>
      <c r="AC239" s="258"/>
      <c r="AD239" s="258"/>
      <c r="AH239" s="266"/>
      <c r="AI239" s="266"/>
      <c r="AJ239" s="266"/>
    </row>
    <row r="240" spans="1:36" ht="69.75" customHeight="1" x14ac:dyDescent="0.25">
      <c r="A240" s="256"/>
      <c r="B240" s="257"/>
      <c r="C240" s="257"/>
      <c r="D240" s="258"/>
      <c r="E240" s="258"/>
      <c r="F240" s="258"/>
      <c r="G240" s="258"/>
      <c r="H240" s="258"/>
      <c r="I240" s="258"/>
      <c r="J240" s="258"/>
      <c r="K240" s="258"/>
      <c r="L240" s="258"/>
      <c r="M240" s="257"/>
      <c r="N240" s="258"/>
      <c r="O240" s="258"/>
      <c r="P240" s="258"/>
      <c r="Q240" s="258"/>
      <c r="R240" s="259"/>
      <c r="S240" s="259"/>
      <c r="T240" s="260"/>
      <c r="U240" s="261"/>
      <c r="V240" s="261"/>
      <c r="W240" s="261"/>
      <c r="X240" s="261"/>
      <c r="Y240" s="258"/>
      <c r="Z240" s="258"/>
      <c r="AA240" s="258"/>
      <c r="AB240" s="258"/>
      <c r="AC240" s="258"/>
      <c r="AD240" s="262"/>
    </row>
    <row r="241" spans="1:30" ht="23.25" customHeight="1" x14ac:dyDescent="0.25">
      <c r="A241" s="481" t="s">
        <v>777</v>
      </c>
      <c r="B241" s="481"/>
      <c r="C241" s="481"/>
      <c r="D241" s="481"/>
      <c r="E241" s="481"/>
      <c r="F241" s="481"/>
      <c r="G241" s="481"/>
      <c r="H241" s="481"/>
      <c r="I241" s="481"/>
      <c r="J241" s="481"/>
      <c r="K241" s="481"/>
      <c r="L241" s="481"/>
      <c r="M241" s="481"/>
      <c r="N241" s="481"/>
      <c r="O241" s="481"/>
      <c r="P241" s="481"/>
      <c r="Q241" s="481"/>
      <c r="R241" s="481"/>
      <c r="S241" s="481"/>
      <c r="T241" s="481"/>
      <c r="U241" s="481"/>
      <c r="V241" s="481"/>
      <c r="W241" s="481"/>
      <c r="X241" s="481"/>
      <c r="Y241" s="481"/>
      <c r="Z241" s="297"/>
      <c r="AA241" s="523" t="s">
        <v>757</v>
      </c>
      <c r="AB241" s="523" t="s">
        <v>758</v>
      </c>
      <c r="AC241" s="523" t="s">
        <v>759</v>
      </c>
      <c r="AD241" s="297"/>
    </row>
    <row r="242" spans="1:30" ht="23.25" customHeight="1" x14ac:dyDescent="0.25">
      <c r="A242" s="481"/>
      <c r="B242" s="481"/>
      <c r="C242" s="481"/>
      <c r="D242" s="481"/>
      <c r="E242" s="481"/>
      <c r="F242" s="481"/>
      <c r="G242" s="481"/>
      <c r="H242" s="481"/>
      <c r="I242" s="481"/>
      <c r="J242" s="481"/>
      <c r="K242" s="481"/>
      <c r="L242" s="481"/>
      <c r="M242" s="481"/>
      <c r="N242" s="481"/>
      <c r="O242" s="481"/>
      <c r="P242" s="481"/>
      <c r="Q242" s="481"/>
      <c r="R242" s="481"/>
      <c r="S242" s="481"/>
      <c r="T242" s="481"/>
      <c r="U242" s="481"/>
      <c r="V242" s="481"/>
      <c r="W242" s="481"/>
      <c r="X242" s="481"/>
      <c r="Y242" s="481"/>
      <c r="Z242" s="297"/>
      <c r="AA242" s="524"/>
      <c r="AB242" s="524"/>
      <c r="AC242" s="524"/>
      <c r="AD242" s="297"/>
    </row>
    <row r="243" spans="1:30" x14ac:dyDescent="0.25">
      <c r="A243" s="522"/>
      <c r="B243" s="522"/>
      <c r="C243" s="522"/>
      <c r="D243" s="522"/>
      <c r="E243" s="522"/>
      <c r="F243" s="522"/>
      <c r="G243" s="522"/>
      <c r="H243" s="522"/>
      <c r="I243" s="522"/>
      <c r="J243" s="522"/>
      <c r="K243" s="522"/>
      <c r="L243" s="522"/>
      <c r="M243" s="522"/>
      <c r="N243" s="522"/>
      <c r="O243" s="522"/>
      <c r="P243" s="522"/>
      <c r="Q243" s="522"/>
      <c r="R243" s="522"/>
      <c r="S243" s="522"/>
      <c r="T243" s="522"/>
      <c r="U243" s="522"/>
      <c r="V243" s="522"/>
      <c r="W243" s="522"/>
      <c r="X243" s="522"/>
      <c r="Y243" s="522"/>
      <c r="Z243" s="297"/>
      <c r="AA243" s="525"/>
      <c r="AB243" s="525"/>
      <c r="AC243" s="525"/>
      <c r="AD243" s="297"/>
    </row>
    <row r="244" spans="1:30" ht="156" x14ac:dyDescent="0.25">
      <c r="A244" s="155" t="s">
        <v>528</v>
      </c>
      <c r="B244" s="155" t="s">
        <v>314</v>
      </c>
      <c r="C244" s="278" t="s">
        <v>529</v>
      </c>
      <c r="D244" s="155" t="s">
        <v>530</v>
      </c>
      <c r="E244" s="155" t="s">
        <v>531</v>
      </c>
      <c r="F244" s="155" t="s">
        <v>532</v>
      </c>
      <c r="G244" s="155" t="s">
        <v>533</v>
      </c>
      <c r="H244" s="295" t="s">
        <v>529</v>
      </c>
      <c r="I244" s="155" t="s">
        <v>762</v>
      </c>
      <c r="J244" s="295" t="s">
        <v>529</v>
      </c>
      <c r="K244" s="32" t="s">
        <v>507</v>
      </c>
      <c r="L244" s="308">
        <v>104593.82</v>
      </c>
      <c r="M244" s="32" t="s">
        <v>212</v>
      </c>
      <c r="N244" s="32" t="s">
        <v>418</v>
      </c>
      <c r="O244" s="308">
        <v>104593.82</v>
      </c>
      <c r="P244" s="279">
        <v>0.4</v>
      </c>
      <c r="Q244" s="279">
        <v>0.4</v>
      </c>
      <c r="R244" s="279">
        <v>0.2</v>
      </c>
      <c r="S244" s="36">
        <v>1</v>
      </c>
      <c r="T244" s="157">
        <v>40000</v>
      </c>
      <c r="U244" s="157">
        <v>40000</v>
      </c>
      <c r="V244" s="157">
        <f>O244-T244-U244</f>
        <v>24593.820000000007</v>
      </c>
      <c r="W244" s="157">
        <f>SUM(T244:V244)</f>
        <v>104593.82</v>
      </c>
      <c r="X244" s="156"/>
      <c r="Y244" s="32"/>
      <c r="AA244" s="275">
        <v>45327</v>
      </c>
      <c r="AB244" s="274" t="s">
        <v>797</v>
      </c>
      <c r="AC244" s="298" t="s">
        <v>779</v>
      </c>
    </row>
    <row r="245" spans="1:30" ht="203.25" x14ac:dyDescent="0.25">
      <c r="A245" s="155" t="s">
        <v>528</v>
      </c>
      <c r="B245" s="155" t="s">
        <v>314</v>
      </c>
      <c r="C245" s="278" t="s">
        <v>534</v>
      </c>
      <c r="D245" s="155" t="s">
        <v>530</v>
      </c>
      <c r="E245" s="155" t="s">
        <v>531</v>
      </c>
      <c r="F245" s="155" t="s">
        <v>532</v>
      </c>
      <c r="G245" s="155" t="s">
        <v>533</v>
      </c>
      <c r="H245" s="295" t="s">
        <v>534</v>
      </c>
      <c r="I245" s="155" t="s">
        <v>762</v>
      </c>
      <c r="J245" s="295" t="s">
        <v>534</v>
      </c>
      <c r="K245" s="32" t="s">
        <v>507</v>
      </c>
      <c r="L245" s="156">
        <v>95000</v>
      </c>
      <c r="M245" s="32" t="s">
        <v>212</v>
      </c>
      <c r="N245" s="299" t="s">
        <v>368</v>
      </c>
      <c r="O245" s="280">
        <v>95000</v>
      </c>
      <c r="P245" s="279">
        <v>0.5</v>
      </c>
      <c r="Q245" s="279">
        <v>0.5</v>
      </c>
      <c r="R245" s="279"/>
      <c r="S245" s="36">
        <v>1</v>
      </c>
      <c r="T245" s="157">
        <v>47500</v>
      </c>
      <c r="U245" s="157">
        <v>47500</v>
      </c>
      <c r="V245" s="157">
        <v>0</v>
      </c>
      <c r="W245" s="157">
        <v>95000</v>
      </c>
      <c r="X245" s="156"/>
      <c r="Y245" s="32"/>
      <c r="AA245" s="275">
        <v>45750</v>
      </c>
      <c r="AB245" s="274" t="s">
        <v>868</v>
      </c>
      <c r="AC245" s="274"/>
    </row>
    <row r="246" spans="1:30" ht="156" x14ac:dyDescent="0.25">
      <c r="A246" s="155" t="s">
        <v>528</v>
      </c>
      <c r="B246" s="155" t="s">
        <v>314</v>
      </c>
      <c r="C246" s="278" t="s">
        <v>535</v>
      </c>
      <c r="D246" s="155" t="s">
        <v>530</v>
      </c>
      <c r="E246" s="155" t="s">
        <v>531</v>
      </c>
      <c r="F246" s="155" t="s">
        <v>532</v>
      </c>
      <c r="G246" s="155" t="s">
        <v>536</v>
      </c>
      <c r="H246" s="155" t="s">
        <v>535</v>
      </c>
      <c r="I246" s="155" t="s">
        <v>762</v>
      </c>
      <c r="J246" s="155" t="s">
        <v>535</v>
      </c>
      <c r="K246" s="32" t="s">
        <v>507</v>
      </c>
      <c r="L246" s="156">
        <v>45000</v>
      </c>
      <c r="M246" s="32" t="s">
        <v>212</v>
      </c>
      <c r="N246" s="32" t="s">
        <v>508</v>
      </c>
      <c r="O246" s="156">
        <v>45000</v>
      </c>
      <c r="P246" s="279">
        <v>1</v>
      </c>
      <c r="Q246" s="279"/>
      <c r="R246" s="279"/>
      <c r="S246" s="36">
        <v>1</v>
      </c>
      <c r="T246" s="156">
        <v>45000</v>
      </c>
      <c r="U246" s="157">
        <v>0</v>
      </c>
      <c r="V246" s="157">
        <v>0</v>
      </c>
      <c r="W246" s="156">
        <v>45000</v>
      </c>
      <c r="X246" s="156"/>
      <c r="Y246" s="32"/>
      <c r="AA246" s="266"/>
      <c r="AB246" s="266"/>
      <c r="AC246" s="266"/>
    </row>
    <row r="247" spans="1:30" ht="203.25" x14ac:dyDescent="0.25">
      <c r="A247" s="155" t="s">
        <v>528</v>
      </c>
      <c r="B247" s="155" t="s">
        <v>314</v>
      </c>
      <c r="C247" s="278" t="s">
        <v>537</v>
      </c>
      <c r="D247" s="155" t="s">
        <v>530</v>
      </c>
      <c r="E247" s="155" t="s">
        <v>531</v>
      </c>
      <c r="F247" s="155" t="s">
        <v>532</v>
      </c>
      <c r="G247" s="155" t="s">
        <v>538</v>
      </c>
      <c r="H247" s="155" t="s">
        <v>537</v>
      </c>
      <c r="I247" s="155" t="s">
        <v>762</v>
      </c>
      <c r="J247" s="155" t="s">
        <v>537</v>
      </c>
      <c r="K247" s="32" t="s">
        <v>507</v>
      </c>
      <c r="L247" s="156">
        <v>70000</v>
      </c>
      <c r="M247" s="32" t="s">
        <v>212</v>
      </c>
      <c r="N247" s="32" t="s">
        <v>539</v>
      </c>
      <c r="O247" s="280">
        <v>70000</v>
      </c>
      <c r="P247" s="279"/>
      <c r="Q247" s="279">
        <v>1</v>
      </c>
      <c r="R247" s="279"/>
      <c r="S247" s="36">
        <v>1</v>
      </c>
      <c r="T247" s="157">
        <v>0</v>
      </c>
      <c r="U247" s="157">
        <v>70000</v>
      </c>
      <c r="V247" s="157">
        <v>0</v>
      </c>
      <c r="W247" s="157">
        <v>70000</v>
      </c>
      <c r="X247" s="156"/>
      <c r="Y247" s="32"/>
      <c r="AA247" s="266"/>
      <c r="AB247" s="266"/>
      <c r="AC247" s="266"/>
    </row>
    <row r="248" spans="1:30" ht="192" x14ac:dyDescent="0.25">
      <c r="A248" s="155" t="s">
        <v>528</v>
      </c>
      <c r="B248" s="155" t="s">
        <v>314</v>
      </c>
      <c r="C248" s="278" t="s">
        <v>540</v>
      </c>
      <c r="D248" s="155" t="s">
        <v>530</v>
      </c>
      <c r="E248" s="155" t="s">
        <v>531</v>
      </c>
      <c r="F248" s="155" t="s">
        <v>532</v>
      </c>
      <c r="G248" s="155" t="s">
        <v>541</v>
      </c>
      <c r="H248" s="155" t="s">
        <v>540</v>
      </c>
      <c r="I248" s="155" t="s">
        <v>762</v>
      </c>
      <c r="J248" s="155" t="s">
        <v>540</v>
      </c>
      <c r="K248" s="32" t="s">
        <v>507</v>
      </c>
      <c r="L248" s="156">
        <v>9305.5400000000009</v>
      </c>
      <c r="M248" s="32" t="s">
        <v>212</v>
      </c>
      <c r="N248" s="32" t="s">
        <v>398</v>
      </c>
      <c r="O248" s="156">
        <v>9305.5400000000009</v>
      </c>
      <c r="P248" s="279">
        <v>1</v>
      </c>
      <c r="Q248" s="279"/>
      <c r="R248" s="279"/>
      <c r="S248" s="36">
        <v>1</v>
      </c>
      <c r="T248" s="156">
        <v>9305.5400000000009</v>
      </c>
      <c r="U248" s="157">
        <v>0</v>
      </c>
      <c r="V248" s="157">
        <v>0</v>
      </c>
      <c r="W248" s="156">
        <v>9305.5400000000009</v>
      </c>
      <c r="X248" s="156"/>
      <c r="Y248" s="32"/>
      <c r="AA248" s="266"/>
      <c r="AB248" s="266"/>
      <c r="AC248" s="266"/>
    </row>
    <row r="249" spans="1:30" ht="203.25" x14ac:dyDescent="0.25">
      <c r="A249" s="155" t="s">
        <v>528</v>
      </c>
      <c r="B249" s="155" t="s">
        <v>314</v>
      </c>
      <c r="C249" s="278" t="s">
        <v>534</v>
      </c>
      <c r="D249" s="155" t="s">
        <v>530</v>
      </c>
      <c r="E249" s="155" t="s">
        <v>531</v>
      </c>
      <c r="F249" s="155" t="s">
        <v>532</v>
      </c>
      <c r="G249" s="155" t="s">
        <v>533</v>
      </c>
      <c r="H249" s="295" t="s">
        <v>534</v>
      </c>
      <c r="I249" s="155" t="s">
        <v>762</v>
      </c>
      <c r="J249" s="295" t="s">
        <v>534</v>
      </c>
      <c r="K249" s="32" t="s">
        <v>507</v>
      </c>
      <c r="L249" s="156">
        <v>36000</v>
      </c>
      <c r="M249" s="32" t="s">
        <v>212</v>
      </c>
      <c r="N249" s="32" t="s">
        <v>422</v>
      </c>
      <c r="O249" s="296">
        <v>36000</v>
      </c>
      <c r="P249" s="279">
        <v>0.5</v>
      </c>
      <c r="Q249" s="279">
        <v>0.5</v>
      </c>
      <c r="R249" s="279"/>
      <c r="S249" s="36">
        <v>1</v>
      </c>
      <c r="T249" s="157">
        <v>18000</v>
      </c>
      <c r="U249" s="157">
        <v>18000</v>
      </c>
      <c r="V249" s="157">
        <v>0</v>
      </c>
      <c r="W249" s="157">
        <v>36000</v>
      </c>
      <c r="X249" s="156"/>
      <c r="Y249" s="32"/>
      <c r="AA249" s="275">
        <v>45750</v>
      </c>
      <c r="AB249" s="274" t="s">
        <v>869</v>
      </c>
      <c r="AC249" s="274"/>
    </row>
    <row r="250" spans="1:30" ht="203.25" x14ac:dyDescent="0.25">
      <c r="A250" s="155" t="s">
        <v>528</v>
      </c>
      <c r="B250" s="155" t="s">
        <v>314</v>
      </c>
      <c r="C250" s="278" t="s">
        <v>534</v>
      </c>
      <c r="D250" s="155" t="s">
        <v>530</v>
      </c>
      <c r="E250" s="155" t="s">
        <v>531</v>
      </c>
      <c r="F250" s="155" t="s">
        <v>532</v>
      </c>
      <c r="G250" s="155" t="s">
        <v>533</v>
      </c>
      <c r="H250" s="295" t="s">
        <v>534</v>
      </c>
      <c r="I250" s="155" t="s">
        <v>762</v>
      </c>
      <c r="J250" s="295" t="s">
        <v>534</v>
      </c>
      <c r="K250" s="32" t="s">
        <v>507</v>
      </c>
      <c r="L250" s="308">
        <v>36000</v>
      </c>
      <c r="M250" s="32" t="s">
        <v>212</v>
      </c>
      <c r="N250" s="32" t="s">
        <v>351</v>
      </c>
      <c r="O250" s="296">
        <v>36000</v>
      </c>
      <c r="P250" s="279">
        <v>0.5</v>
      </c>
      <c r="Q250" s="279">
        <v>0.5</v>
      </c>
      <c r="R250" s="279"/>
      <c r="S250" s="36">
        <v>1</v>
      </c>
      <c r="T250" s="157">
        <v>18000</v>
      </c>
      <c r="U250" s="157">
        <v>18000</v>
      </c>
      <c r="V250" s="157">
        <v>0</v>
      </c>
      <c r="W250" s="157">
        <v>36000</v>
      </c>
      <c r="X250" s="156"/>
      <c r="Y250" s="32"/>
      <c r="AA250" s="275">
        <v>45750</v>
      </c>
      <c r="AB250" s="274" t="s">
        <v>871</v>
      </c>
      <c r="AC250" s="266"/>
    </row>
    <row r="251" spans="1:30" ht="203.25" x14ac:dyDescent="0.25">
      <c r="A251" s="155" t="s">
        <v>528</v>
      </c>
      <c r="B251" s="155" t="s">
        <v>314</v>
      </c>
      <c r="C251" s="278" t="s">
        <v>534</v>
      </c>
      <c r="D251" s="155" t="s">
        <v>530</v>
      </c>
      <c r="E251" s="155" t="s">
        <v>531</v>
      </c>
      <c r="F251" s="155" t="s">
        <v>532</v>
      </c>
      <c r="G251" s="155" t="s">
        <v>533</v>
      </c>
      <c r="H251" s="295" t="s">
        <v>534</v>
      </c>
      <c r="I251" s="155" t="s">
        <v>762</v>
      </c>
      <c r="J251" s="295" t="s">
        <v>534</v>
      </c>
      <c r="K251" s="32" t="s">
        <v>507</v>
      </c>
      <c r="L251" s="308">
        <v>30000</v>
      </c>
      <c r="M251" s="32" t="s">
        <v>212</v>
      </c>
      <c r="N251" s="32" t="s">
        <v>542</v>
      </c>
      <c r="O251" s="296">
        <v>30000</v>
      </c>
      <c r="P251" s="279">
        <v>0.5</v>
      </c>
      <c r="Q251" s="279">
        <v>0.5</v>
      </c>
      <c r="R251" s="279"/>
      <c r="S251" s="36">
        <v>1</v>
      </c>
      <c r="T251" s="157">
        <v>15000</v>
      </c>
      <c r="U251" s="157">
        <v>15000</v>
      </c>
      <c r="V251" s="157">
        <v>0</v>
      </c>
      <c r="W251" s="157">
        <v>30000</v>
      </c>
      <c r="X251" s="156"/>
      <c r="Y251" s="32"/>
      <c r="AA251" s="275">
        <v>45750</v>
      </c>
      <c r="AB251" s="274" t="s">
        <v>870</v>
      </c>
      <c r="AC251" s="266"/>
    </row>
    <row r="252" spans="1:30" ht="156" x14ac:dyDescent="0.25">
      <c r="A252" s="155" t="s">
        <v>528</v>
      </c>
      <c r="B252" s="155" t="s">
        <v>314</v>
      </c>
      <c r="C252" s="278" t="s">
        <v>543</v>
      </c>
      <c r="D252" s="155" t="s">
        <v>530</v>
      </c>
      <c r="E252" s="155" t="s">
        <v>531</v>
      </c>
      <c r="F252" s="155" t="s">
        <v>532</v>
      </c>
      <c r="G252" s="155" t="s">
        <v>533</v>
      </c>
      <c r="H252" s="155" t="s">
        <v>543</v>
      </c>
      <c r="I252" s="155" t="s">
        <v>762</v>
      </c>
      <c r="J252" s="155" t="s">
        <v>543</v>
      </c>
      <c r="K252" s="32" t="s">
        <v>507</v>
      </c>
      <c r="L252" s="156">
        <v>32000</v>
      </c>
      <c r="M252" s="32" t="s">
        <v>212</v>
      </c>
      <c r="N252" s="32" t="s">
        <v>368</v>
      </c>
      <c r="O252" s="280">
        <v>32000</v>
      </c>
      <c r="P252" s="279">
        <v>1</v>
      </c>
      <c r="Q252" s="279"/>
      <c r="R252" s="279"/>
      <c r="S252" s="36">
        <v>1</v>
      </c>
      <c r="T252" s="157">
        <v>32000</v>
      </c>
      <c r="U252" s="157">
        <v>0</v>
      </c>
      <c r="V252" s="157">
        <v>0</v>
      </c>
      <c r="W252" s="157">
        <v>32000</v>
      </c>
      <c r="X252" s="156"/>
      <c r="Y252" s="32"/>
      <c r="AA252" s="266"/>
      <c r="AB252" s="266"/>
      <c r="AC252" s="266"/>
    </row>
    <row r="253" spans="1:30" ht="156" x14ac:dyDescent="0.25">
      <c r="A253" s="155" t="s">
        <v>528</v>
      </c>
      <c r="B253" s="155" t="s">
        <v>314</v>
      </c>
      <c r="C253" s="294" t="s">
        <v>544</v>
      </c>
      <c r="D253" s="155" t="s">
        <v>530</v>
      </c>
      <c r="E253" s="155" t="s">
        <v>531</v>
      </c>
      <c r="F253" s="155" t="s">
        <v>532</v>
      </c>
      <c r="G253" s="155" t="s">
        <v>545</v>
      </c>
      <c r="H253" s="295" t="s">
        <v>544</v>
      </c>
      <c r="I253" s="155" t="s">
        <v>762</v>
      </c>
      <c r="J253" s="295" t="s">
        <v>544</v>
      </c>
      <c r="K253" s="32" t="s">
        <v>507</v>
      </c>
      <c r="L253" s="156">
        <v>20000</v>
      </c>
      <c r="M253" s="32" t="s">
        <v>212</v>
      </c>
      <c r="N253" s="32" t="s">
        <v>539</v>
      </c>
      <c r="O253" s="296">
        <v>20000</v>
      </c>
      <c r="P253" s="279">
        <v>1</v>
      </c>
      <c r="Q253" s="279"/>
      <c r="R253" s="279"/>
      <c r="S253" s="36">
        <v>1</v>
      </c>
      <c r="T253" s="406">
        <v>20000</v>
      </c>
      <c r="U253" s="157">
        <v>0</v>
      </c>
      <c r="V253" s="157">
        <v>0</v>
      </c>
      <c r="W253" s="157">
        <v>20000</v>
      </c>
      <c r="X253" s="156"/>
      <c r="Y253" s="32"/>
      <c r="AA253" s="366">
        <v>20</v>
      </c>
      <c r="AB253" s="275">
        <v>45356</v>
      </c>
      <c r="AC253" s="298" t="s">
        <v>779</v>
      </c>
    </row>
    <row r="254" spans="1:30" ht="156" x14ac:dyDescent="0.25">
      <c r="A254" s="155" t="s">
        <v>528</v>
      </c>
      <c r="B254" s="155" t="s">
        <v>314</v>
      </c>
      <c r="C254" s="278" t="s">
        <v>546</v>
      </c>
      <c r="D254" s="155" t="s">
        <v>530</v>
      </c>
      <c r="E254" s="155" t="s">
        <v>531</v>
      </c>
      <c r="F254" s="155" t="s">
        <v>532</v>
      </c>
      <c r="G254" s="155" t="s">
        <v>533</v>
      </c>
      <c r="H254" s="155" t="s">
        <v>546</v>
      </c>
      <c r="I254" s="155" t="s">
        <v>762</v>
      </c>
      <c r="J254" s="155" t="s">
        <v>546</v>
      </c>
      <c r="K254" s="32" t="s">
        <v>507</v>
      </c>
      <c r="L254" s="156">
        <v>20000</v>
      </c>
      <c r="M254" s="32" t="s">
        <v>212</v>
      </c>
      <c r="N254" s="32" t="s">
        <v>398</v>
      </c>
      <c r="O254" s="280">
        <v>20000</v>
      </c>
      <c r="P254" s="279">
        <v>1</v>
      </c>
      <c r="Q254" s="279"/>
      <c r="R254" s="279"/>
      <c r="S254" s="36">
        <v>1</v>
      </c>
      <c r="T254" s="157">
        <v>20000</v>
      </c>
      <c r="U254" s="157">
        <v>0</v>
      </c>
      <c r="V254" s="157">
        <v>0</v>
      </c>
      <c r="W254" s="157">
        <v>20000</v>
      </c>
      <c r="X254" s="156"/>
      <c r="Y254" s="32"/>
      <c r="AA254" s="266"/>
      <c r="AB254" s="266"/>
      <c r="AC254" s="266"/>
    </row>
    <row r="255" spans="1:30" ht="156" x14ac:dyDescent="0.25">
      <c r="A255" s="155" t="s">
        <v>528</v>
      </c>
      <c r="B255" s="155" t="s">
        <v>314</v>
      </c>
      <c r="C255" s="278" t="s">
        <v>547</v>
      </c>
      <c r="D255" s="155" t="s">
        <v>530</v>
      </c>
      <c r="E255" s="155" t="s">
        <v>531</v>
      </c>
      <c r="F255" s="155" t="s">
        <v>532</v>
      </c>
      <c r="G255" s="155" t="s">
        <v>548</v>
      </c>
      <c r="H255" s="155" t="s">
        <v>547</v>
      </c>
      <c r="I255" s="155" t="s">
        <v>762</v>
      </c>
      <c r="J255" s="155" t="s">
        <v>547</v>
      </c>
      <c r="K255" s="32" t="s">
        <v>507</v>
      </c>
      <c r="L255" s="156">
        <v>17800</v>
      </c>
      <c r="M255" s="32" t="s">
        <v>212</v>
      </c>
      <c r="N255" s="32" t="s">
        <v>361</v>
      </c>
      <c r="O255" s="280">
        <v>17800</v>
      </c>
      <c r="P255" s="279">
        <v>1</v>
      </c>
      <c r="Q255" s="279"/>
      <c r="R255" s="279"/>
      <c r="S255" s="36">
        <v>1</v>
      </c>
      <c r="T255" s="157">
        <v>17800</v>
      </c>
      <c r="U255" s="157">
        <v>0</v>
      </c>
      <c r="V255" s="157">
        <v>0</v>
      </c>
      <c r="W255" s="157">
        <v>17800</v>
      </c>
      <c r="X255" s="156"/>
      <c r="Y255" s="32"/>
      <c r="AA255" s="266"/>
      <c r="AB255" s="266"/>
      <c r="AC255" s="266"/>
    </row>
    <row r="256" spans="1:30" ht="156" x14ac:dyDescent="0.25">
      <c r="A256" s="155" t="s">
        <v>528</v>
      </c>
      <c r="B256" s="155" t="s">
        <v>314</v>
      </c>
      <c r="C256" s="278" t="s">
        <v>549</v>
      </c>
      <c r="D256" s="155" t="s">
        <v>530</v>
      </c>
      <c r="E256" s="155" t="s">
        <v>531</v>
      </c>
      <c r="F256" s="155" t="s">
        <v>532</v>
      </c>
      <c r="G256" s="155" t="s">
        <v>550</v>
      </c>
      <c r="H256" s="155" t="s">
        <v>549</v>
      </c>
      <c r="I256" s="155" t="s">
        <v>762</v>
      </c>
      <c r="J256" s="155" t="s">
        <v>549</v>
      </c>
      <c r="K256" s="32" t="s">
        <v>507</v>
      </c>
      <c r="L256" s="156">
        <v>13000</v>
      </c>
      <c r="M256" s="32" t="s">
        <v>212</v>
      </c>
      <c r="N256" s="32" t="s">
        <v>521</v>
      </c>
      <c r="O256" s="280">
        <v>13000</v>
      </c>
      <c r="P256" s="279">
        <v>1</v>
      </c>
      <c r="Q256" s="279"/>
      <c r="R256" s="279"/>
      <c r="S256" s="36">
        <v>1</v>
      </c>
      <c r="T256" s="157">
        <v>13000</v>
      </c>
      <c r="U256" s="157">
        <v>0</v>
      </c>
      <c r="V256" s="157">
        <v>0</v>
      </c>
      <c r="W256" s="157">
        <v>13000</v>
      </c>
      <c r="X256" s="156"/>
      <c r="Y256" s="32"/>
      <c r="AA256" s="266"/>
      <c r="AB256" s="266"/>
      <c r="AC256" s="266"/>
    </row>
    <row r="257" spans="1:29" ht="156" x14ac:dyDescent="0.25">
      <c r="A257" s="155" t="s">
        <v>528</v>
      </c>
      <c r="B257" s="155" t="s">
        <v>314</v>
      </c>
      <c r="C257" s="294" t="s">
        <v>551</v>
      </c>
      <c r="D257" s="155" t="s">
        <v>530</v>
      </c>
      <c r="E257" s="155" t="s">
        <v>531</v>
      </c>
      <c r="F257" s="155" t="s">
        <v>532</v>
      </c>
      <c r="G257" s="155" t="s">
        <v>552</v>
      </c>
      <c r="H257" s="295" t="s">
        <v>551</v>
      </c>
      <c r="I257" s="155" t="s">
        <v>762</v>
      </c>
      <c r="J257" s="295" t="s">
        <v>551</v>
      </c>
      <c r="K257" s="32" t="s">
        <v>507</v>
      </c>
      <c r="L257" s="308">
        <v>7500</v>
      </c>
      <c r="M257" s="32" t="s">
        <v>212</v>
      </c>
      <c r="N257" s="32" t="s">
        <v>539</v>
      </c>
      <c r="O257" s="296">
        <v>7500</v>
      </c>
      <c r="P257" s="279"/>
      <c r="Q257" s="279"/>
      <c r="R257" s="279">
        <v>1</v>
      </c>
      <c r="S257" s="36">
        <v>1</v>
      </c>
      <c r="T257" s="157">
        <v>0</v>
      </c>
      <c r="U257" s="157">
        <v>0</v>
      </c>
      <c r="V257" s="157">
        <v>7500</v>
      </c>
      <c r="W257" s="157">
        <v>7500</v>
      </c>
      <c r="X257" s="156"/>
      <c r="Y257" s="32"/>
      <c r="AA257" s="366">
        <v>7.5</v>
      </c>
      <c r="AB257" s="275">
        <v>45706</v>
      </c>
      <c r="AC257" s="266"/>
    </row>
    <row r="258" spans="1:29" ht="156" x14ac:dyDescent="0.25">
      <c r="A258" s="155" t="s">
        <v>528</v>
      </c>
      <c r="B258" s="155" t="s">
        <v>314</v>
      </c>
      <c r="C258" s="278" t="s">
        <v>553</v>
      </c>
      <c r="D258" s="155" t="s">
        <v>530</v>
      </c>
      <c r="E258" s="155" t="s">
        <v>531</v>
      </c>
      <c r="F258" s="155" t="s">
        <v>532</v>
      </c>
      <c r="G258" s="155" t="s">
        <v>554</v>
      </c>
      <c r="H258" s="155" t="s">
        <v>553</v>
      </c>
      <c r="I258" s="155" t="s">
        <v>762</v>
      </c>
      <c r="J258" s="155" t="s">
        <v>553</v>
      </c>
      <c r="K258" s="32" t="s">
        <v>507</v>
      </c>
      <c r="L258" s="308">
        <v>10000</v>
      </c>
      <c r="M258" s="32" t="s">
        <v>212</v>
      </c>
      <c r="N258" s="299" t="s">
        <v>346</v>
      </c>
      <c r="O258" s="296">
        <v>10000</v>
      </c>
      <c r="P258" s="279">
        <v>1</v>
      </c>
      <c r="Q258" s="279"/>
      <c r="R258" s="279"/>
      <c r="S258" s="36">
        <v>1</v>
      </c>
      <c r="T258" s="157">
        <v>10000</v>
      </c>
      <c r="U258" s="157">
        <v>0</v>
      </c>
      <c r="V258" s="157">
        <v>0</v>
      </c>
      <c r="W258" s="157">
        <v>10000</v>
      </c>
      <c r="X258" s="156"/>
      <c r="Y258" s="32"/>
      <c r="AA258" s="274" t="s">
        <v>885</v>
      </c>
      <c r="AB258" s="275">
        <v>45761</v>
      </c>
      <c r="AC258" s="266"/>
    </row>
    <row r="259" spans="1:29" ht="156" x14ac:dyDescent="0.25">
      <c r="A259" s="155" t="s">
        <v>528</v>
      </c>
      <c r="B259" s="155" t="s">
        <v>314</v>
      </c>
      <c r="C259" s="278" t="s">
        <v>555</v>
      </c>
      <c r="D259" s="155" t="s">
        <v>530</v>
      </c>
      <c r="E259" s="155" t="s">
        <v>531</v>
      </c>
      <c r="F259" s="155" t="s">
        <v>532</v>
      </c>
      <c r="G259" s="155" t="s">
        <v>556</v>
      </c>
      <c r="H259" s="155" t="s">
        <v>555</v>
      </c>
      <c r="I259" s="155" t="s">
        <v>762</v>
      </c>
      <c r="J259" s="155" t="s">
        <v>555</v>
      </c>
      <c r="K259" s="32" t="s">
        <v>507</v>
      </c>
      <c r="L259" s="156">
        <v>7500</v>
      </c>
      <c r="M259" s="32" t="s">
        <v>557</v>
      </c>
      <c r="N259" s="32" t="s">
        <v>558</v>
      </c>
      <c r="O259" s="280">
        <v>7500</v>
      </c>
      <c r="P259" s="279">
        <v>1</v>
      </c>
      <c r="Q259" s="279"/>
      <c r="R259" s="279"/>
      <c r="S259" s="36">
        <v>1</v>
      </c>
      <c r="T259" s="157">
        <v>7500</v>
      </c>
      <c r="U259" s="157">
        <v>0</v>
      </c>
      <c r="V259" s="157">
        <v>0</v>
      </c>
      <c r="W259" s="157">
        <v>7500</v>
      </c>
      <c r="X259" s="156"/>
      <c r="Y259" s="32"/>
      <c r="AA259" s="266"/>
      <c r="AB259" s="266"/>
      <c r="AC259" s="266"/>
    </row>
    <row r="260" spans="1:29" ht="156" x14ac:dyDescent="0.25">
      <c r="A260" s="155" t="s">
        <v>528</v>
      </c>
      <c r="B260" s="155" t="s">
        <v>314</v>
      </c>
      <c r="C260" s="278" t="s">
        <v>559</v>
      </c>
      <c r="D260" s="155" t="s">
        <v>530</v>
      </c>
      <c r="E260" s="155" t="s">
        <v>531</v>
      </c>
      <c r="F260" s="155" t="s">
        <v>532</v>
      </c>
      <c r="G260" s="155" t="s">
        <v>560</v>
      </c>
      <c r="H260" s="155" t="s">
        <v>559</v>
      </c>
      <c r="I260" s="155" t="s">
        <v>762</v>
      </c>
      <c r="J260" s="155" t="s">
        <v>559</v>
      </c>
      <c r="K260" s="32" t="s">
        <v>507</v>
      </c>
      <c r="L260" s="156">
        <v>7500</v>
      </c>
      <c r="M260" s="32" t="s">
        <v>212</v>
      </c>
      <c r="N260" s="32" t="s">
        <v>542</v>
      </c>
      <c r="O260" s="280">
        <v>7500</v>
      </c>
      <c r="P260" s="279">
        <v>1</v>
      </c>
      <c r="Q260" s="279"/>
      <c r="R260" s="279"/>
      <c r="S260" s="36">
        <v>1</v>
      </c>
      <c r="T260" s="157">
        <v>7500</v>
      </c>
      <c r="U260" s="157">
        <v>0</v>
      </c>
      <c r="V260" s="157">
        <v>0</v>
      </c>
      <c r="W260" s="157">
        <v>7500</v>
      </c>
      <c r="X260" s="156"/>
      <c r="Y260" s="32"/>
      <c r="AA260" s="266"/>
      <c r="AB260" s="266"/>
      <c r="AC260" s="266"/>
    </row>
    <row r="261" spans="1:29" ht="156" x14ac:dyDescent="0.25">
      <c r="A261" s="155" t="s">
        <v>528</v>
      </c>
      <c r="B261" s="155" t="s">
        <v>314</v>
      </c>
      <c r="C261" s="278" t="s">
        <v>561</v>
      </c>
      <c r="D261" s="155" t="s">
        <v>530</v>
      </c>
      <c r="E261" s="155" t="s">
        <v>531</v>
      </c>
      <c r="F261" s="155" t="s">
        <v>532</v>
      </c>
      <c r="G261" s="155" t="s">
        <v>548</v>
      </c>
      <c r="H261" s="155" t="s">
        <v>561</v>
      </c>
      <c r="I261" s="155" t="s">
        <v>762</v>
      </c>
      <c r="J261" s="155" t="s">
        <v>561</v>
      </c>
      <c r="K261" s="32" t="s">
        <v>507</v>
      </c>
      <c r="L261" s="156">
        <v>7500</v>
      </c>
      <c r="M261" s="32" t="s">
        <v>212</v>
      </c>
      <c r="N261" s="32" t="s">
        <v>361</v>
      </c>
      <c r="O261" s="280">
        <v>7500</v>
      </c>
      <c r="P261" s="279">
        <v>1</v>
      </c>
      <c r="Q261" s="279"/>
      <c r="R261" s="279"/>
      <c r="S261" s="36">
        <v>1</v>
      </c>
      <c r="T261" s="157">
        <v>7500</v>
      </c>
      <c r="U261" s="157">
        <v>0</v>
      </c>
      <c r="V261" s="157">
        <v>0</v>
      </c>
      <c r="W261" s="157">
        <v>7500</v>
      </c>
      <c r="X261" s="156"/>
      <c r="Y261" s="32"/>
      <c r="AA261" s="266"/>
      <c r="AB261" s="266"/>
      <c r="AC261" s="266"/>
    </row>
    <row r="262" spans="1:29" ht="228" x14ac:dyDescent="0.25">
      <c r="A262" s="155" t="s">
        <v>562</v>
      </c>
      <c r="B262" s="155" t="s">
        <v>314</v>
      </c>
      <c r="C262" s="278" t="s">
        <v>563</v>
      </c>
      <c r="D262" s="155" t="s">
        <v>530</v>
      </c>
      <c r="E262" s="155" t="s">
        <v>531</v>
      </c>
      <c r="F262" s="155" t="s">
        <v>532</v>
      </c>
      <c r="G262" s="155" t="s">
        <v>564</v>
      </c>
      <c r="H262" s="295" t="s">
        <v>563</v>
      </c>
      <c r="I262" s="155" t="s">
        <v>762</v>
      </c>
      <c r="J262" s="295" t="s">
        <v>563</v>
      </c>
      <c r="K262" s="32" t="s">
        <v>507</v>
      </c>
      <c r="L262" s="156">
        <v>2800</v>
      </c>
      <c r="M262" s="32" t="s">
        <v>212</v>
      </c>
      <c r="N262" s="456" t="s">
        <v>565</v>
      </c>
      <c r="O262" s="296">
        <v>2800</v>
      </c>
      <c r="P262" s="279">
        <v>1</v>
      </c>
      <c r="Q262" s="279"/>
      <c r="R262" s="279"/>
      <c r="S262" s="36">
        <v>1</v>
      </c>
      <c r="T262" s="406">
        <v>2800</v>
      </c>
      <c r="U262" s="157">
        <v>0</v>
      </c>
      <c r="V262" s="157">
        <v>0</v>
      </c>
      <c r="W262" s="406">
        <v>2800</v>
      </c>
      <c r="X262" s="156"/>
      <c r="Y262" s="32"/>
      <c r="AA262" s="274" t="s">
        <v>917</v>
      </c>
      <c r="AB262" s="274" t="s">
        <v>910</v>
      </c>
      <c r="AC262" s="266"/>
    </row>
    <row r="263" spans="1:29" ht="228" x14ac:dyDescent="0.25">
      <c r="A263" s="155" t="s">
        <v>562</v>
      </c>
      <c r="B263" s="155" t="s">
        <v>314</v>
      </c>
      <c r="C263" s="278" t="s">
        <v>566</v>
      </c>
      <c r="D263" s="155" t="s">
        <v>530</v>
      </c>
      <c r="E263" s="155" t="s">
        <v>531</v>
      </c>
      <c r="F263" s="155" t="s">
        <v>532</v>
      </c>
      <c r="G263" s="155" t="s">
        <v>564</v>
      </c>
      <c r="H263" s="295" t="s">
        <v>566</v>
      </c>
      <c r="I263" s="155" t="s">
        <v>762</v>
      </c>
      <c r="J263" s="295" t="s">
        <v>566</v>
      </c>
      <c r="K263" s="32" t="s">
        <v>507</v>
      </c>
      <c r="L263" s="156">
        <v>2000</v>
      </c>
      <c r="M263" s="32" t="s">
        <v>212</v>
      </c>
      <c r="N263" s="299" t="s">
        <v>354</v>
      </c>
      <c r="O263" s="296">
        <v>2000</v>
      </c>
      <c r="P263" s="279">
        <v>1</v>
      </c>
      <c r="Q263" s="279"/>
      <c r="R263" s="279"/>
      <c r="S263" s="36">
        <v>1</v>
      </c>
      <c r="T263" s="157">
        <v>2000</v>
      </c>
      <c r="U263" s="157">
        <v>0</v>
      </c>
      <c r="V263" s="157">
        <v>0</v>
      </c>
      <c r="W263" s="157">
        <v>2000</v>
      </c>
      <c r="X263" s="156"/>
      <c r="Y263" s="32"/>
      <c r="AA263" s="274">
        <v>1001.73</v>
      </c>
      <c r="AB263" s="275">
        <v>45698</v>
      </c>
      <c r="AC263" s="266"/>
    </row>
    <row r="264" spans="1:29" ht="228" x14ac:dyDescent="0.25">
      <c r="A264" s="155" t="s">
        <v>562</v>
      </c>
      <c r="B264" s="155" t="s">
        <v>314</v>
      </c>
      <c r="C264" s="278" t="s">
        <v>567</v>
      </c>
      <c r="D264" s="155" t="s">
        <v>530</v>
      </c>
      <c r="E264" s="155" t="s">
        <v>531</v>
      </c>
      <c r="F264" s="155" t="s">
        <v>532</v>
      </c>
      <c r="G264" s="155" t="s">
        <v>564</v>
      </c>
      <c r="H264" s="155" t="s">
        <v>567</v>
      </c>
      <c r="I264" s="155" t="s">
        <v>762</v>
      </c>
      <c r="J264" s="155" t="s">
        <v>567</v>
      </c>
      <c r="K264" s="32" t="s">
        <v>507</v>
      </c>
      <c r="L264" s="156">
        <v>1000</v>
      </c>
      <c r="M264" s="32" t="s">
        <v>212</v>
      </c>
      <c r="N264" s="32" t="s">
        <v>568</v>
      </c>
      <c r="O264" s="280">
        <v>1000</v>
      </c>
      <c r="P264" s="279">
        <v>1</v>
      </c>
      <c r="Q264" s="279"/>
      <c r="R264" s="279"/>
      <c r="S264" s="36">
        <v>1</v>
      </c>
      <c r="T264" s="157">
        <v>1000</v>
      </c>
      <c r="U264" s="157">
        <v>0</v>
      </c>
      <c r="V264" s="157">
        <v>0</v>
      </c>
      <c r="W264" s="157">
        <v>1000</v>
      </c>
      <c r="X264" s="156"/>
      <c r="Y264" s="32"/>
      <c r="AA264" s="266"/>
      <c r="AB264" s="266"/>
      <c r="AC264" s="266"/>
    </row>
    <row r="265" spans="1:29" ht="228" x14ac:dyDescent="0.25">
      <c r="A265" s="155" t="s">
        <v>562</v>
      </c>
      <c r="B265" s="155" t="s">
        <v>314</v>
      </c>
      <c r="C265" s="278" t="s">
        <v>569</v>
      </c>
      <c r="D265" s="155" t="s">
        <v>530</v>
      </c>
      <c r="E265" s="155" t="s">
        <v>531</v>
      </c>
      <c r="F265" s="155" t="s">
        <v>532</v>
      </c>
      <c r="G265" s="155" t="s">
        <v>564</v>
      </c>
      <c r="H265" s="155" t="s">
        <v>569</v>
      </c>
      <c r="I265" s="155" t="s">
        <v>762</v>
      </c>
      <c r="J265" s="155" t="s">
        <v>569</v>
      </c>
      <c r="K265" s="32" t="s">
        <v>507</v>
      </c>
      <c r="L265" s="156">
        <v>800</v>
      </c>
      <c r="M265" s="32" t="s">
        <v>212</v>
      </c>
      <c r="N265" s="32" t="s">
        <v>523</v>
      </c>
      <c r="O265" s="280">
        <v>800</v>
      </c>
      <c r="P265" s="279">
        <v>1</v>
      </c>
      <c r="Q265" s="279"/>
      <c r="R265" s="279"/>
      <c r="S265" s="36">
        <v>1</v>
      </c>
      <c r="T265" s="157">
        <v>800</v>
      </c>
      <c r="U265" s="157">
        <v>0</v>
      </c>
      <c r="V265" s="157">
        <v>0</v>
      </c>
      <c r="W265" s="157">
        <v>800</v>
      </c>
      <c r="X265" s="156"/>
      <c r="Y265" s="32"/>
      <c r="AA265" s="266"/>
      <c r="AB265" s="266"/>
      <c r="AC265" s="266"/>
    </row>
    <row r="266" spans="1:29" ht="228" x14ac:dyDescent="0.25">
      <c r="A266" s="155" t="s">
        <v>562</v>
      </c>
      <c r="B266" s="155" t="s">
        <v>314</v>
      </c>
      <c r="C266" s="278" t="s">
        <v>570</v>
      </c>
      <c r="D266" s="155" t="s">
        <v>530</v>
      </c>
      <c r="E266" s="155" t="s">
        <v>531</v>
      </c>
      <c r="F266" s="155" t="s">
        <v>532</v>
      </c>
      <c r="G266" s="155" t="s">
        <v>564</v>
      </c>
      <c r="H266" s="155" t="s">
        <v>570</v>
      </c>
      <c r="I266" s="155" t="s">
        <v>762</v>
      </c>
      <c r="J266" s="295" t="s">
        <v>570</v>
      </c>
      <c r="K266" s="32" t="s">
        <v>507</v>
      </c>
      <c r="L266" s="156">
        <v>650</v>
      </c>
      <c r="M266" s="32" t="s">
        <v>212</v>
      </c>
      <c r="N266" s="299" t="s">
        <v>357</v>
      </c>
      <c r="O266" s="296">
        <v>650</v>
      </c>
      <c r="P266" s="279">
        <v>1</v>
      </c>
      <c r="Q266" s="279"/>
      <c r="R266" s="279"/>
      <c r="S266" s="36">
        <v>1</v>
      </c>
      <c r="T266" s="157">
        <v>650</v>
      </c>
      <c r="U266" s="157">
        <v>0</v>
      </c>
      <c r="V266" s="157">
        <v>0</v>
      </c>
      <c r="W266" s="157">
        <v>650</v>
      </c>
      <c r="X266" s="156"/>
      <c r="Y266" s="32"/>
      <c r="AA266" s="274">
        <v>511.97</v>
      </c>
      <c r="AB266" s="275">
        <v>45341</v>
      </c>
      <c r="AC266" s="266"/>
    </row>
    <row r="267" spans="1:29" ht="228" x14ac:dyDescent="0.25">
      <c r="A267" s="155" t="s">
        <v>562</v>
      </c>
      <c r="B267" s="155" t="s">
        <v>314</v>
      </c>
      <c r="C267" s="278" t="s">
        <v>571</v>
      </c>
      <c r="D267" s="155" t="s">
        <v>530</v>
      </c>
      <c r="E267" s="155" t="s">
        <v>531</v>
      </c>
      <c r="F267" s="155" t="s">
        <v>532</v>
      </c>
      <c r="G267" s="155" t="s">
        <v>564</v>
      </c>
      <c r="H267" s="155" t="s">
        <v>571</v>
      </c>
      <c r="I267" s="155" t="s">
        <v>762</v>
      </c>
      <c r="J267" s="155" t="s">
        <v>571</v>
      </c>
      <c r="K267" s="32" t="s">
        <v>507</v>
      </c>
      <c r="L267" s="156">
        <v>300</v>
      </c>
      <c r="M267" s="32" t="s">
        <v>212</v>
      </c>
      <c r="N267" s="32" t="s">
        <v>572</v>
      </c>
      <c r="O267" s="280">
        <v>300</v>
      </c>
      <c r="P267" s="279">
        <v>1</v>
      </c>
      <c r="Q267" s="279"/>
      <c r="R267" s="279"/>
      <c r="S267" s="36">
        <v>1</v>
      </c>
      <c r="T267" s="157">
        <v>300</v>
      </c>
      <c r="U267" s="157">
        <v>0</v>
      </c>
      <c r="V267" s="157">
        <v>0</v>
      </c>
      <c r="W267" s="157">
        <v>300</v>
      </c>
      <c r="X267" s="156"/>
      <c r="Y267" s="32"/>
      <c r="AA267" s="266"/>
      <c r="AB267" s="266"/>
      <c r="AC267" s="266"/>
    </row>
    <row r="268" spans="1:29" ht="156" x14ac:dyDescent="0.25">
      <c r="A268" s="155" t="s">
        <v>528</v>
      </c>
      <c r="B268" s="155" t="s">
        <v>314</v>
      </c>
      <c r="C268" s="278" t="s">
        <v>573</v>
      </c>
      <c r="D268" s="155" t="s">
        <v>530</v>
      </c>
      <c r="E268" s="155" t="s">
        <v>531</v>
      </c>
      <c r="F268" s="155" t="s">
        <v>532</v>
      </c>
      <c r="G268" s="155" t="s">
        <v>574</v>
      </c>
      <c r="H268" s="155" t="s">
        <v>573</v>
      </c>
      <c r="I268" s="155" t="s">
        <v>762</v>
      </c>
      <c r="J268" s="155" t="s">
        <v>573</v>
      </c>
      <c r="K268" s="32" t="s">
        <v>507</v>
      </c>
      <c r="L268" s="156">
        <v>12000</v>
      </c>
      <c r="M268" s="32" t="s">
        <v>212</v>
      </c>
      <c r="N268" s="32" t="s">
        <v>521</v>
      </c>
      <c r="O268" s="280">
        <v>12000</v>
      </c>
      <c r="P268" s="279">
        <v>1</v>
      </c>
      <c r="Q268" s="279"/>
      <c r="R268" s="279"/>
      <c r="S268" s="36">
        <v>1</v>
      </c>
      <c r="T268" s="157">
        <v>12000</v>
      </c>
      <c r="U268" s="157">
        <v>0</v>
      </c>
      <c r="V268" s="157">
        <v>0</v>
      </c>
      <c r="W268" s="157">
        <v>12000</v>
      </c>
      <c r="X268" s="156"/>
      <c r="Y268" s="32"/>
      <c r="AA268" s="266"/>
      <c r="AB268" s="266"/>
      <c r="AC268" s="266"/>
    </row>
    <row r="269" spans="1:29" ht="156" x14ac:dyDescent="0.25">
      <c r="A269" s="155" t="s">
        <v>528</v>
      </c>
      <c r="B269" s="155" t="s">
        <v>314</v>
      </c>
      <c r="C269" s="278" t="s">
        <v>575</v>
      </c>
      <c r="D269" s="155" t="s">
        <v>530</v>
      </c>
      <c r="E269" s="155" t="s">
        <v>531</v>
      </c>
      <c r="F269" s="155" t="s">
        <v>532</v>
      </c>
      <c r="G269" s="155" t="s">
        <v>574</v>
      </c>
      <c r="H269" s="155" t="s">
        <v>575</v>
      </c>
      <c r="I269" s="155" t="s">
        <v>762</v>
      </c>
      <c r="J269" s="155" t="s">
        <v>575</v>
      </c>
      <c r="K269" s="32" t="s">
        <v>507</v>
      </c>
      <c r="L269" s="156">
        <v>4500.8800000000047</v>
      </c>
      <c r="M269" s="32" t="s">
        <v>402</v>
      </c>
      <c r="N269" s="32" t="s">
        <v>576</v>
      </c>
      <c r="O269" s="280">
        <v>4500.8800000000047</v>
      </c>
      <c r="P269" s="279"/>
      <c r="Q269" s="279">
        <v>1</v>
      </c>
      <c r="R269" s="279"/>
      <c r="S269" s="36">
        <v>1</v>
      </c>
      <c r="T269" s="157"/>
      <c r="U269" s="157">
        <v>4500.8800000000047</v>
      </c>
      <c r="V269" s="157">
        <v>0</v>
      </c>
      <c r="W269" s="157">
        <v>4500.8800000000047</v>
      </c>
      <c r="X269" s="156"/>
      <c r="Y269" s="32"/>
      <c r="AA269" s="266"/>
      <c r="AB269" s="266"/>
      <c r="AC269" s="266"/>
    </row>
    <row r="270" spans="1:29" ht="156" x14ac:dyDescent="0.25">
      <c r="A270" s="155" t="s">
        <v>528</v>
      </c>
      <c r="B270" s="155" t="s">
        <v>314</v>
      </c>
      <c r="C270" s="278" t="s">
        <v>577</v>
      </c>
      <c r="D270" s="155" t="s">
        <v>530</v>
      </c>
      <c r="E270" s="155" t="s">
        <v>531</v>
      </c>
      <c r="F270" s="155" t="s">
        <v>532</v>
      </c>
      <c r="G270" s="155" t="s">
        <v>578</v>
      </c>
      <c r="H270" s="424" t="s">
        <v>577</v>
      </c>
      <c r="I270" s="155" t="s">
        <v>762</v>
      </c>
      <c r="J270" s="424" t="s">
        <v>577</v>
      </c>
      <c r="K270" s="32" t="s">
        <v>507</v>
      </c>
      <c r="L270" s="425">
        <v>9</v>
      </c>
      <c r="M270" s="32" t="s">
        <v>402</v>
      </c>
      <c r="N270" s="32" t="s">
        <v>579</v>
      </c>
      <c r="O270" s="425">
        <v>9</v>
      </c>
      <c r="P270" s="279"/>
      <c r="Q270" s="279">
        <v>1</v>
      </c>
      <c r="R270" s="279"/>
      <c r="S270" s="36">
        <v>1</v>
      </c>
      <c r="T270" s="157">
        <v>0</v>
      </c>
      <c r="U270" s="425">
        <v>9</v>
      </c>
      <c r="V270" s="157">
        <v>0</v>
      </c>
      <c r="W270" s="425">
        <v>9</v>
      </c>
      <c r="X270" s="156"/>
      <c r="Y270" s="32"/>
      <c r="AA270" s="428">
        <v>45750</v>
      </c>
      <c r="AB270" s="427" t="s">
        <v>850</v>
      </c>
      <c r="AC270" s="426"/>
    </row>
    <row r="271" spans="1:29" ht="156" x14ac:dyDescent="0.25">
      <c r="A271" s="155" t="s">
        <v>528</v>
      </c>
      <c r="B271" s="155" t="s">
        <v>314</v>
      </c>
      <c r="C271" s="278" t="s">
        <v>580</v>
      </c>
      <c r="D271" s="155" t="s">
        <v>530</v>
      </c>
      <c r="E271" s="155" t="s">
        <v>531</v>
      </c>
      <c r="F271" s="155" t="s">
        <v>532</v>
      </c>
      <c r="G271" s="155" t="s">
        <v>578</v>
      </c>
      <c r="H271" s="424" t="s">
        <v>580</v>
      </c>
      <c r="I271" s="155" t="s">
        <v>762</v>
      </c>
      <c r="J271" s="424" t="s">
        <v>580</v>
      </c>
      <c r="K271" s="32" t="s">
        <v>507</v>
      </c>
      <c r="L271" s="156">
        <v>1000</v>
      </c>
      <c r="M271" s="32" t="s">
        <v>402</v>
      </c>
      <c r="N271" s="32" t="s">
        <v>579</v>
      </c>
      <c r="O271" s="429">
        <v>1000</v>
      </c>
      <c r="P271" s="279"/>
      <c r="Q271" s="279">
        <v>1</v>
      </c>
      <c r="R271" s="279"/>
      <c r="S271" s="36">
        <v>1</v>
      </c>
      <c r="T271" s="157">
        <v>0</v>
      </c>
      <c r="U271" s="157">
        <v>1000</v>
      </c>
      <c r="V271" s="157">
        <v>0</v>
      </c>
      <c r="W271" s="157">
        <v>1000</v>
      </c>
      <c r="X271" s="156"/>
      <c r="Y271" s="32"/>
      <c r="AA271" s="428">
        <v>45751</v>
      </c>
      <c r="AB271" s="427" t="s">
        <v>851</v>
      </c>
      <c r="AC271" s="266"/>
    </row>
    <row r="272" spans="1:29" ht="156" x14ac:dyDescent="0.25">
      <c r="A272" s="155" t="s">
        <v>528</v>
      </c>
      <c r="B272" s="155" t="s">
        <v>314</v>
      </c>
      <c r="C272" s="278" t="s">
        <v>581</v>
      </c>
      <c r="D272" s="155" t="s">
        <v>530</v>
      </c>
      <c r="E272" s="155" t="s">
        <v>531</v>
      </c>
      <c r="F272" s="155" t="s">
        <v>532</v>
      </c>
      <c r="G272" s="155" t="s">
        <v>552</v>
      </c>
      <c r="H272" s="155" t="s">
        <v>581</v>
      </c>
      <c r="I272" s="155" t="s">
        <v>762</v>
      </c>
      <c r="J272" s="155" t="s">
        <v>581</v>
      </c>
      <c r="K272" s="32" t="s">
        <v>507</v>
      </c>
      <c r="L272" s="156">
        <v>9000</v>
      </c>
      <c r="M272" s="32" t="s">
        <v>402</v>
      </c>
      <c r="N272" s="32" t="s">
        <v>582</v>
      </c>
      <c r="O272" s="156">
        <v>9000</v>
      </c>
      <c r="P272" s="279"/>
      <c r="Q272" s="279">
        <v>1</v>
      </c>
      <c r="R272" s="279"/>
      <c r="S272" s="36">
        <v>1</v>
      </c>
      <c r="T272" s="157">
        <v>0</v>
      </c>
      <c r="U272" s="156">
        <v>9000</v>
      </c>
      <c r="V272" s="157">
        <v>0</v>
      </c>
      <c r="W272" s="156">
        <v>9000</v>
      </c>
      <c r="X272" s="156"/>
      <c r="Y272" s="32"/>
      <c r="AA272" s="266"/>
      <c r="AB272" s="266"/>
      <c r="AC272" s="266"/>
    </row>
    <row r="273" spans="1:29" ht="156" x14ac:dyDescent="0.25">
      <c r="A273" s="155" t="s">
        <v>528</v>
      </c>
      <c r="B273" s="155" t="s">
        <v>314</v>
      </c>
      <c r="C273" s="278" t="s">
        <v>861</v>
      </c>
      <c r="D273" s="155" t="s">
        <v>859</v>
      </c>
      <c r="E273" s="155" t="s">
        <v>531</v>
      </c>
      <c r="F273" s="155" t="s">
        <v>532</v>
      </c>
      <c r="G273" s="155" t="s">
        <v>857</v>
      </c>
      <c r="H273" s="155" t="s">
        <v>856</v>
      </c>
      <c r="I273" s="433" t="s">
        <v>762</v>
      </c>
      <c r="J273" s="424" t="s">
        <v>856</v>
      </c>
      <c r="K273" s="32" t="s">
        <v>507</v>
      </c>
      <c r="L273" s="156">
        <v>10000</v>
      </c>
      <c r="M273" s="32" t="s">
        <v>402</v>
      </c>
      <c r="N273" s="32" t="s">
        <v>855</v>
      </c>
      <c r="O273" s="430">
        <v>10000</v>
      </c>
      <c r="P273" s="279"/>
      <c r="Q273" s="279">
        <v>1</v>
      </c>
      <c r="R273" s="279"/>
      <c r="S273" s="36">
        <v>1</v>
      </c>
      <c r="T273" s="157"/>
      <c r="U273" s="156">
        <v>10000</v>
      </c>
      <c r="V273" s="157"/>
      <c r="W273" s="430">
        <v>10000</v>
      </c>
      <c r="X273" s="156"/>
      <c r="Y273" s="32"/>
      <c r="AA273" s="428">
        <v>45750</v>
      </c>
      <c r="AB273" s="427" t="s">
        <v>858</v>
      </c>
      <c r="AC273" s="431"/>
    </row>
    <row r="274" spans="1:29" ht="156" x14ac:dyDescent="0.25">
      <c r="A274" s="155" t="s">
        <v>528</v>
      </c>
      <c r="B274" s="155" t="s">
        <v>314</v>
      </c>
      <c r="C274" s="434" t="s">
        <v>861</v>
      </c>
      <c r="D274" s="155" t="s">
        <v>860</v>
      </c>
      <c r="E274" s="155" t="s">
        <v>531</v>
      </c>
      <c r="F274" s="155" t="s">
        <v>532</v>
      </c>
      <c r="G274" s="155" t="s">
        <v>857</v>
      </c>
      <c r="H274" s="155" t="s">
        <v>865</v>
      </c>
      <c r="I274" s="155" t="s">
        <v>762</v>
      </c>
      <c r="J274" s="424" t="s">
        <v>865</v>
      </c>
      <c r="K274" s="299" t="s">
        <v>507</v>
      </c>
      <c r="L274" s="308">
        <v>17453.990000000002</v>
      </c>
      <c r="M274" s="299" t="s">
        <v>402</v>
      </c>
      <c r="N274" s="299" t="s">
        <v>579</v>
      </c>
      <c r="O274" s="430">
        <v>17453.990000000002</v>
      </c>
      <c r="P274" s="279"/>
      <c r="Q274" s="279">
        <v>1</v>
      </c>
      <c r="R274" s="279"/>
      <c r="S274" s="36">
        <v>1</v>
      </c>
      <c r="T274" s="157"/>
      <c r="U274" s="156">
        <v>17453.990000000002</v>
      </c>
      <c r="V274" s="157"/>
      <c r="W274" s="430">
        <v>17453.990000000002</v>
      </c>
      <c r="X274" s="156"/>
      <c r="Y274" s="32"/>
      <c r="AA274" s="428">
        <v>45751</v>
      </c>
      <c r="AB274" s="427" t="s">
        <v>866</v>
      </c>
      <c r="AC274" s="436" t="s">
        <v>867</v>
      </c>
    </row>
    <row r="275" spans="1:29" ht="156" x14ac:dyDescent="0.25">
      <c r="A275" s="155" t="s">
        <v>528</v>
      </c>
      <c r="B275" s="155" t="s">
        <v>314</v>
      </c>
      <c r="C275" s="278" t="s">
        <v>861</v>
      </c>
      <c r="D275" s="155" t="s">
        <v>860</v>
      </c>
      <c r="E275" s="155" t="s">
        <v>531</v>
      </c>
      <c r="F275" s="155" t="s">
        <v>532</v>
      </c>
      <c r="G275" s="155" t="s">
        <v>857</v>
      </c>
      <c r="H275" s="155" t="s">
        <v>862</v>
      </c>
      <c r="I275" s="155" t="s">
        <v>762</v>
      </c>
      <c r="J275" s="424" t="s">
        <v>862</v>
      </c>
      <c r="K275" s="299" t="s">
        <v>507</v>
      </c>
      <c r="L275" s="308">
        <v>4369.66</v>
      </c>
      <c r="M275" s="299" t="s">
        <v>402</v>
      </c>
      <c r="N275" s="299" t="s">
        <v>863</v>
      </c>
      <c r="O275" s="430">
        <v>4369.66</v>
      </c>
      <c r="P275" s="279"/>
      <c r="Q275" s="279">
        <v>1</v>
      </c>
      <c r="R275" s="279"/>
      <c r="S275" s="36">
        <v>1</v>
      </c>
      <c r="T275" s="157"/>
      <c r="U275" s="156">
        <v>4369.66</v>
      </c>
      <c r="V275" s="157"/>
      <c r="W275" s="430">
        <v>4369.66</v>
      </c>
      <c r="X275" s="156"/>
      <c r="Y275" s="32"/>
      <c r="AA275" s="428">
        <v>45750</v>
      </c>
      <c r="AB275" s="427" t="s">
        <v>864</v>
      </c>
      <c r="AC275" s="431"/>
    </row>
    <row r="276" spans="1:29" ht="156" x14ac:dyDescent="0.25">
      <c r="A276" s="155" t="s">
        <v>528</v>
      </c>
      <c r="B276" s="155" t="s">
        <v>314</v>
      </c>
      <c r="C276" s="278" t="s">
        <v>583</v>
      </c>
      <c r="D276" s="155" t="s">
        <v>530</v>
      </c>
      <c r="E276" s="155" t="s">
        <v>531</v>
      </c>
      <c r="F276" s="155" t="s">
        <v>532</v>
      </c>
      <c r="G276" s="155" t="s">
        <v>552</v>
      </c>
      <c r="H276" s="424" t="s">
        <v>583</v>
      </c>
      <c r="I276" s="155" t="s">
        <v>762</v>
      </c>
      <c r="J276" s="155" t="s">
        <v>583</v>
      </c>
      <c r="K276" s="32" t="s">
        <v>507</v>
      </c>
      <c r="L276" s="156">
        <v>10176.35</v>
      </c>
      <c r="M276" s="32" t="s">
        <v>402</v>
      </c>
      <c r="N276" s="32" t="s">
        <v>579</v>
      </c>
      <c r="O276" s="430">
        <v>10176.35</v>
      </c>
      <c r="P276" s="279"/>
      <c r="Q276" s="279">
        <v>1</v>
      </c>
      <c r="R276" s="279"/>
      <c r="S276" s="36">
        <v>1</v>
      </c>
      <c r="T276" s="157">
        <v>0</v>
      </c>
      <c r="U276" s="156">
        <v>10176.35</v>
      </c>
      <c r="V276" s="157">
        <v>0</v>
      </c>
      <c r="W276" s="156">
        <v>10176.35</v>
      </c>
      <c r="X276" s="156"/>
      <c r="Y276" s="32"/>
      <c r="AA276" s="428">
        <v>45750</v>
      </c>
      <c r="AB276" s="427" t="s">
        <v>852</v>
      </c>
      <c r="AC276" s="431"/>
    </row>
    <row r="277" spans="1:29" ht="156" x14ac:dyDescent="0.25">
      <c r="A277" s="155" t="s">
        <v>528</v>
      </c>
      <c r="B277" s="155" t="s">
        <v>314</v>
      </c>
      <c r="C277" s="278" t="s">
        <v>584</v>
      </c>
      <c r="D277" s="155" t="s">
        <v>530</v>
      </c>
      <c r="E277" s="155" t="s">
        <v>531</v>
      </c>
      <c r="F277" s="155" t="s">
        <v>532</v>
      </c>
      <c r="G277" s="155" t="s">
        <v>578</v>
      </c>
      <c r="H277" s="155" t="s">
        <v>584</v>
      </c>
      <c r="I277" s="155" t="s">
        <v>762</v>
      </c>
      <c r="J277" s="155" t="s">
        <v>584</v>
      </c>
      <c r="K277" s="32" t="s">
        <v>507</v>
      </c>
      <c r="L277" s="156">
        <v>115000</v>
      </c>
      <c r="M277" s="32" t="s">
        <v>402</v>
      </c>
      <c r="N277" s="32" t="s">
        <v>487</v>
      </c>
      <c r="O277" s="280">
        <v>115000</v>
      </c>
      <c r="P277" s="279">
        <v>1</v>
      </c>
      <c r="Q277" s="279"/>
      <c r="R277" s="279"/>
      <c r="S277" s="36">
        <v>1</v>
      </c>
      <c r="T277" s="157">
        <v>115000</v>
      </c>
      <c r="U277" s="157">
        <v>0</v>
      </c>
      <c r="V277" s="157">
        <v>0</v>
      </c>
      <c r="W277" s="157">
        <v>115000</v>
      </c>
      <c r="X277" s="156"/>
      <c r="Y277" s="32"/>
      <c r="AA277" s="266"/>
      <c r="AB277" s="266"/>
      <c r="AC277" s="266"/>
    </row>
    <row r="278" spans="1:29" ht="156" x14ac:dyDescent="0.25">
      <c r="A278" s="155" t="s">
        <v>528</v>
      </c>
      <c r="B278" s="155" t="s">
        <v>314</v>
      </c>
      <c r="C278" s="278" t="s">
        <v>585</v>
      </c>
      <c r="D278" s="155" t="s">
        <v>530</v>
      </c>
      <c r="E278" s="155" t="s">
        <v>531</v>
      </c>
      <c r="F278" s="155" t="s">
        <v>532</v>
      </c>
      <c r="G278" s="155" t="s">
        <v>578</v>
      </c>
      <c r="H278" s="155" t="s">
        <v>585</v>
      </c>
      <c r="I278" s="155" t="s">
        <v>762</v>
      </c>
      <c r="J278" s="155" t="s">
        <v>585</v>
      </c>
      <c r="K278" s="32" t="s">
        <v>507</v>
      </c>
      <c r="L278" s="156">
        <v>35000</v>
      </c>
      <c r="M278" s="32" t="s">
        <v>402</v>
      </c>
      <c r="N278" s="32" t="s">
        <v>487</v>
      </c>
      <c r="O278" s="280">
        <v>35000</v>
      </c>
      <c r="P278" s="279">
        <v>1</v>
      </c>
      <c r="Q278" s="279"/>
      <c r="R278" s="279"/>
      <c r="S278" s="36">
        <v>1</v>
      </c>
      <c r="T278" s="157">
        <v>35000</v>
      </c>
      <c r="U278" s="157">
        <v>0</v>
      </c>
      <c r="V278" s="157">
        <v>0</v>
      </c>
      <c r="W278" s="157">
        <v>35000</v>
      </c>
      <c r="X278" s="156"/>
      <c r="Y278" s="32"/>
      <c r="AA278" s="266"/>
      <c r="AB278" s="266"/>
      <c r="AC278" s="266"/>
    </row>
    <row r="279" spans="1:29" ht="156" x14ac:dyDescent="0.25">
      <c r="A279" s="155" t="s">
        <v>528</v>
      </c>
      <c r="B279" s="155" t="s">
        <v>314</v>
      </c>
      <c r="C279" s="278" t="s">
        <v>586</v>
      </c>
      <c r="D279" s="155" t="s">
        <v>530</v>
      </c>
      <c r="E279" s="155" t="s">
        <v>531</v>
      </c>
      <c r="F279" s="155" t="s">
        <v>532</v>
      </c>
      <c r="G279" s="155" t="s">
        <v>541</v>
      </c>
      <c r="H279" s="155" t="s">
        <v>586</v>
      </c>
      <c r="I279" s="155" t="s">
        <v>762</v>
      </c>
      <c r="J279" s="155" t="s">
        <v>586</v>
      </c>
      <c r="K279" s="32" t="s">
        <v>507</v>
      </c>
      <c r="L279" s="156">
        <v>235000</v>
      </c>
      <c r="M279" s="32" t="s">
        <v>402</v>
      </c>
      <c r="N279" s="32" t="s">
        <v>487</v>
      </c>
      <c r="O279" s="280">
        <v>235000</v>
      </c>
      <c r="P279" s="279">
        <v>1</v>
      </c>
      <c r="Q279" s="279"/>
      <c r="R279" s="279"/>
      <c r="S279" s="36">
        <v>1</v>
      </c>
      <c r="T279" s="157">
        <v>235000</v>
      </c>
      <c r="U279" s="157">
        <v>0</v>
      </c>
      <c r="V279" s="157">
        <v>0</v>
      </c>
      <c r="W279" s="157">
        <v>235000</v>
      </c>
      <c r="X279" s="156"/>
      <c r="Y279" s="32"/>
      <c r="AA279" s="266"/>
      <c r="AB279" s="266"/>
      <c r="AC279" s="266"/>
    </row>
    <row r="280" spans="1:29" ht="156" x14ac:dyDescent="0.25">
      <c r="A280" s="155" t="s">
        <v>528</v>
      </c>
      <c r="B280" s="155" t="s">
        <v>314</v>
      </c>
      <c r="C280" s="278" t="s">
        <v>587</v>
      </c>
      <c r="D280" s="155" t="s">
        <v>530</v>
      </c>
      <c r="E280" s="155" t="s">
        <v>531</v>
      </c>
      <c r="F280" s="155" t="s">
        <v>532</v>
      </c>
      <c r="G280" s="155" t="s">
        <v>541</v>
      </c>
      <c r="H280" s="155" t="s">
        <v>587</v>
      </c>
      <c r="I280" s="155" t="s">
        <v>762</v>
      </c>
      <c r="J280" s="155" t="s">
        <v>587</v>
      </c>
      <c r="K280" s="32" t="s">
        <v>507</v>
      </c>
      <c r="L280" s="156">
        <v>8000</v>
      </c>
      <c r="M280" s="32" t="s">
        <v>402</v>
      </c>
      <c r="N280" s="32" t="s">
        <v>486</v>
      </c>
      <c r="O280" s="280">
        <v>8000</v>
      </c>
      <c r="P280" s="279"/>
      <c r="Q280" s="279">
        <v>1</v>
      </c>
      <c r="R280" s="279"/>
      <c r="S280" s="36">
        <v>1</v>
      </c>
      <c r="T280" s="157">
        <v>0</v>
      </c>
      <c r="U280" s="157">
        <v>8000</v>
      </c>
      <c r="V280" s="157">
        <v>0</v>
      </c>
      <c r="W280" s="157">
        <v>8000</v>
      </c>
      <c r="X280" s="156"/>
      <c r="Y280" s="32"/>
      <c r="AA280" s="266"/>
      <c r="AB280" s="266"/>
      <c r="AC280" s="266"/>
    </row>
    <row r="281" spans="1:29" ht="156" x14ac:dyDescent="0.25">
      <c r="A281" s="155" t="s">
        <v>528</v>
      </c>
      <c r="B281" s="155" t="s">
        <v>314</v>
      </c>
      <c r="C281" s="278" t="s">
        <v>588</v>
      </c>
      <c r="D281" s="155" t="s">
        <v>530</v>
      </c>
      <c r="E281" s="155" t="s">
        <v>531</v>
      </c>
      <c r="F281" s="155" t="s">
        <v>532</v>
      </c>
      <c r="G281" s="155" t="s">
        <v>541</v>
      </c>
      <c r="H281" s="155" t="s">
        <v>588</v>
      </c>
      <c r="I281" s="155" t="s">
        <v>762</v>
      </c>
      <c r="J281" s="155" t="s">
        <v>588</v>
      </c>
      <c r="K281" s="32" t="s">
        <v>507</v>
      </c>
      <c r="L281" s="156">
        <v>34500</v>
      </c>
      <c r="M281" s="32" t="s">
        <v>402</v>
      </c>
      <c r="N281" s="32" t="s">
        <v>486</v>
      </c>
      <c r="O281" s="280">
        <v>34500</v>
      </c>
      <c r="P281" s="279">
        <v>1</v>
      </c>
      <c r="Q281" s="279"/>
      <c r="R281" s="279"/>
      <c r="S281" s="36">
        <v>1</v>
      </c>
      <c r="T281" s="157">
        <v>34500</v>
      </c>
      <c r="U281" s="157">
        <v>0</v>
      </c>
      <c r="V281" s="157">
        <v>0</v>
      </c>
      <c r="W281" s="157">
        <v>34500</v>
      </c>
      <c r="X281" s="156"/>
      <c r="Y281" s="32"/>
      <c r="AA281" s="266"/>
      <c r="AB281" s="266"/>
      <c r="AC281" s="266"/>
    </row>
    <row r="282" spans="1:29" ht="156" x14ac:dyDescent="0.25">
      <c r="A282" s="155" t="s">
        <v>528</v>
      </c>
      <c r="B282" s="155" t="s">
        <v>314</v>
      </c>
      <c r="C282" s="278" t="s">
        <v>589</v>
      </c>
      <c r="D282" s="155" t="s">
        <v>530</v>
      </c>
      <c r="E282" s="155" t="s">
        <v>531</v>
      </c>
      <c r="F282" s="155" t="s">
        <v>532</v>
      </c>
      <c r="G282" s="155" t="s">
        <v>541</v>
      </c>
      <c r="H282" s="155" t="s">
        <v>589</v>
      </c>
      <c r="I282" s="155" t="s">
        <v>762</v>
      </c>
      <c r="J282" s="155" t="s">
        <v>589</v>
      </c>
      <c r="K282" s="32" t="s">
        <v>507</v>
      </c>
      <c r="L282" s="156">
        <v>0</v>
      </c>
      <c r="M282" s="32" t="s">
        <v>402</v>
      </c>
      <c r="N282" s="32" t="s">
        <v>486</v>
      </c>
      <c r="O282" s="280">
        <v>0</v>
      </c>
      <c r="P282" s="279">
        <v>1</v>
      </c>
      <c r="Q282" s="279"/>
      <c r="R282" s="279"/>
      <c r="S282" s="36">
        <v>1</v>
      </c>
      <c r="T282" s="157">
        <v>0</v>
      </c>
      <c r="U282" s="157">
        <v>0</v>
      </c>
      <c r="V282" s="157">
        <v>0</v>
      </c>
      <c r="W282" s="157">
        <v>0</v>
      </c>
      <c r="X282" s="156"/>
      <c r="Y282" s="32"/>
      <c r="AA282" s="266"/>
      <c r="AB282" s="266"/>
      <c r="AC282" s="266"/>
    </row>
    <row r="283" spans="1:29" ht="156" x14ac:dyDescent="0.25">
      <c r="A283" s="155" t="s">
        <v>528</v>
      </c>
      <c r="B283" s="155" t="s">
        <v>314</v>
      </c>
      <c r="C283" s="278" t="s">
        <v>590</v>
      </c>
      <c r="D283" s="155" t="s">
        <v>530</v>
      </c>
      <c r="E283" s="155" t="s">
        <v>531</v>
      </c>
      <c r="F283" s="155" t="s">
        <v>532</v>
      </c>
      <c r="G283" s="155" t="s">
        <v>533</v>
      </c>
      <c r="H283" s="155" t="s">
        <v>590</v>
      </c>
      <c r="I283" s="155" t="s">
        <v>762</v>
      </c>
      <c r="J283" s="295" t="s">
        <v>590</v>
      </c>
      <c r="K283" s="32" t="s">
        <v>507</v>
      </c>
      <c r="L283" s="156">
        <v>23000</v>
      </c>
      <c r="M283" s="32" t="s">
        <v>402</v>
      </c>
      <c r="N283" s="299" t="s">
        <v>486</v>
      </c>
      <c r="O283" s="280">
        <v>23000</v>
      </c>
      <c r="P283" s="279">
        <v>1</v>
      </c>
      <c r="Q283" s="279"/>
      <c r="R283" s="279"/>
      <c r="S283" s="36">
        <v>1</v>
      </c>
      <c r="T283" s="157">
        <v>23000</v>
      </c>
      <c r="U283" s="157">
        <v>0</v>
      </c>
      <c r="V283" s="157">
        <v>0</v>
      </c>
      <c r="W283" s="157">
        <v>23000</v>
      </c>
      <c r="X283" s="156"/>
      <c r="Y283" s="32"/>
      <c r="AA283" s="266"/>
      <c r="AB283" s="266"/>
      <c r="AC283" s="266"/>
    </row>
    <row r="284" spans="1:29" ht="156" x14ac:dyDescent="0.25">
      <c r="A284" s="155" t="s">
        <v>528</v>
      </c>
      <c r="B284" s="155" t="s">
        <v>314</v>
      </c>
      <c r="C284" s="278" t="s">
        <v>591</v>
      </c>
      <c r="D284" s="155" t="s">
        <v>530</v>
      </c>
      <c r="E284" s="155" t="s">
        <v>531</v>
      </c>
      <c r="F284" s="155" t="s">
        <v>532</v>
      </c>
      <c r="G284" s="155" t="s">
        <v>541</v>
      </c>
      <c r="H284" s="295" t="s">
        <v>591</v>
      </c>
      <c r="I284" s="155" t="s">
        <v>762</v>
      </c>
      <c r="J284" s="295" t="s">
        <v>591</v>
      </c>
      <c r="K284" s="32" t="s">
        <v>507</v>
      </c>
      <c r="L284" s="308">
        <v>4025</v>
      </c>
      <c r="M284" s="32" t="s">
        <v>402</v>
      </c>
      <c r="N284" s="299" t="s">
        <v>592</v>
      </c>
      <c r="O284" s="280">
        <v>4025</v>
      </c>
      <c r="P284" s="279">
        <v>1</v>
      </c>
      <c r="Q284" s="279"/>
      <c r="R284" s="279"/>
      <c r="S284" s="36">
        <v>1</v>
      </c>
      <c r="T284" s="157">
        <v>4025</v>
      </c>
      <c r="U284" s="157">
        <v>0</v>
      </c>
      <c r="V284" s="157">
        <v>0</v>
      </c>
      <c r="W284" s="157">
        <v>4025</v>
      </c>
      <c r="X284" s="156"/>
      <c r="Y284" s="32"/>
      <c r="AA284" s="266"/>
      <c r="AB284" s="266"/>
      <c r="AC284" s="266"/>
    </row>
    <row r="285" spans="1:29" ht="156" x14ac:dyDescent="0.25">
      <c r="A285" s="155" t="s">
        <v>528</v>
      </c>
      <c r="B285" s="155" t="s">
        <v>314</v>
      </c>
      <c r="C285" s="278" t="s">
        <v>593</v>
      </c>
      <c r="D285" s="155" t="s">
        <v>530</v>
      </c>
      <c r="E285" s="155" t="s">
        <v>531</v>
      </c>
      <c r="F285" s="155" t="s">
        <v>532</v>
      </c>
      <c r="G285" s="155" t="s">
        <v>594</v>
      </c>
      <c r="H285" s="155" t="s">
        <v>593</v>
      </c>
      <c r="I285" s="155" t="s">
        <v>762</v>
      </c>
      <c r="J285" s="155" t="s">
        <v>593</v>
      </c>
      <c r="K285" s="32" t="s">
        <v>507</v>
      </c>
      <c r="L285" s="156">
        <v>11391.02</v>
      </c>
      <c r="M285" s="32" t="s">
        <v>595</v>
      </c>
      <c r="N285" s="32" t="s">
        <v>596</v>
      </c>
      <c r="O285" s="280">
        <v>11391.02</v>
      </c>
      <c r="P285" s="279"/>
      <c r="Q285" s="279"/>
      <c r="R285" s="279">
        <v>1</v>
      </c>
      <c r="S285" s="36">
        <v>1</v>
      </c>
      <c r="T285" s="157">
        <v>0</v>
      </c>
      <c r="U285" s="157">
        <v>0</v>
      </c>
      <c r="V285" s="157">
        <v>11391.02</v>
      </c>
      <c r="W285" s="157">
        <v>11391.02</v>
      </c>
      <c r="X285" s="156"/>
      <c r="Y285" s="157"/>
      <c r="AA285" s="266"/>
      <c r="AB285" s="266"/>
      <c r="AC285" s="266"/>
    </row>
    <row r="286" spans="1:29" ht="156" x14ac:dyDescent="0.25">
      <c r="A286" s="155" t="s">
        <v>528</v>
      </c>
      <c r="B286" s="155" t="s">
        <v>314</v>
      </c>
      <c r="C286" s="278" t="s">
        <v>597</v>
      </c>
      <c r="D286" s="155" t="s">
        <v>530</v>
      </c>
      <c r="E286" s="155" t="s">
        <v>531</v>
      </c>
      <c r="F286" s="155" t="s">
        <v>532</v>
      </c>
      <c r="G286" s="281" t="s">
        <v>598</v>
      </c>
      <c r="H286" s="278" t="s">
        <v>597</v>
      </c>
      <c r="I286" s="155" t="s">
        <v>762</v>
      </c>
      <c r="J286" s="278" t="s">
        <v>597</v>
      </c>
      <c r="K286" s="32" t="s">
        <v>507</v>
      </c>
      <c r="L286" s="156">
        <v>4000</v>
      </c>
      <c r="M286" s="281" t="s">
        <v>595</v>
      </c>
      <c r="N286" s="32" t="s">
        <v>599</v>
      </c>
      <c r="O286" s="280">
        <v>4000</v>
      </c>
      <c r="P286" s="279">
        <v>1</v>
      </c>
      <c r="Q286" s="279"/>
      <c r="R286" s="279"/>
      <c r="S286" s="36">
        <v>1</v>
      </c>
      <c r="T286" s="157">
        <v>4000</v>
      </c>
      <c r="U286" s="157">
        <v>0</v>
      </c>
      <c r="V286" s="157">
        <v>0</v>
      </c>
      <c r="W286" s="157">
        <v>4000</v>
      </c>
      <c r="X286" s="156"/>
      <c r="Y286" s="32"/>
      <c r="AA286" s="266"/>
      <c r="AB286" s="266"/>
      <c r="AC286" s="266"/>
    </row>
    <row r="287" spans="1:29" ht="228" x14ac:dyDescent="0.25">
      <c r="A287" s="155" t="s">
        <v>562</v>
      </c>
      <c r="B287" s="155" t="s">
        <v>314</v>
      </c>
      <c r="C287" s="278" t="s">
        <v>600</v>
      </c>
      <c r="D287" s="155" t="s">
        <v>530</v>
      </c>
      <c r="E287" s="155" t="s">
        <v>531</v>
      </c>
      <c r="F287" s="155" t="s">
        <v>532</v>
      </c>
      <c r="G287" s="155" t="s">
        <v>601</v>
      </c>
      <c r="H287" s="155" t="s">
        <v>600</v>
      </c>
      <c r="I287" s="155" t="s">
        <v>762</v>
      </c>
      <c r="J287" s="155" t="s">
        <v>600</v>
      </c>
      <c r="K287" s="32" t="s">
        <v>507</v>
      </c>
      <c r="L287" s="156">
        <v>350</v>
      </c>
      <c r="M287" s="32" t="s">
        <v>165</v>
      </c>
      <c r="N287" s="32" t="s">
        <v>365</v>
      </c>
      <c r="O287" s="377">
        <v>350</v>
      </c>
      <c r="P287" s="279">
        <v>1</v>
      </c>
      <c r="Q287" s="279"/>
      <c r="R287" s="279"/>
      <c r="S287" s="36">
        <v>1</v>
      </c>
      <c r="T287" s="157">
        <v>350</v>
      </c>
      <c r="U287" s="157">
        <v>0</v>
      </c>
      <c r="V287" s="157">
        <v>0</v>
      </c>
      <c r="W287" s="157">
        <v>350</v>
      </c>
      <c r="X287" s="156"/>
      <c r="Y287" s="32"/>
      <c r="AA287" s="266"/>
      <c r="AB287" s="266"/>
      <c r="AC287" s="266"/>
    </row>
    <row r="288" spans="1:29" ht="228" x14ac:dyDescent="0.25">
      <c r="A288" s="155" t="s">
        <v>562</v>
      </c>
      <c r="B288" s="155" t="s">
        <v>314</v>
      </c>
      <c r="C288" s="278" t="s">
        <v>602</v>
      </c>
      <c r="D288" s="155" t="s">
        <v>530</v>
      </c>
      <c r="E288" s="155" t="s">
        <v>531</v>
      </c>
      <c r="F288" s="155" t="s">
        <v>532</v>
      </c>
      <c r="G288" s="155" t="s">
        <v>601</v>
      </c>
      <c r="H288" s="295" t="s">
        <v>602</v>
      </c>
      <c r="I288" s="155" t="s">
        <v>762</v>
      </c>
      <c r="J288" s="155" t="s">
        <v>602</v>
      </c>
      <c r="K288" s="32" t="s">
        <v>507</v>
      </c>
      <c r="L288" s="156">
        <v>350</v>
      </c>
      <c r="M288" s="32" t="s">
        <v>165</v>
      </c>
      <c r="N288" s="299" t="s">
        <v>408</v>
      </c>
      <c r="O288" s="296">
        <v>350</v>
      </c>
      <c r="P288" s="279">
        <v>1</v>
      </c>
      <c r="Q288" s="279"/>
      <c r="R288" s="279"/>
      <c r="S288" s="36">
        <v>1</v>
      </c>
      <c r="T288" s="157">
        <v>350</v>
      </c>
      <c r="U288" s="157">
        <v>0</v>
      </c>
      <c r="V288" s="157">
        <v>0</v>
      </c>
      <c r="W288" s="157">
        <v>350</v>
      </c>
      <c r="X288" s="156"/>
      <c r="Y288" s="32"/>
      <c r="AA288" s="298" t="s">
        <v>801</v>
      </c>
      <c r="AB288" s="275">
        <v>45332</v>
      </c>
      <c r="AC288" s="266"/>
    </row>
    <row r="289" spans="1:29" ht="228" x14ac:dyDescent="0.25">
      <c r="A289" s="155" t="s">
        <v>562</v>
      </c>
      <c r="B289" s="155" t="s">
        <v>314</v>
      </c>
      <c r="C289" s="278" t="s">
        <v>603</v>
      </c>
      <c r="D289" s="155" t="s">
        <v>530</v>
      </c>
      <c r="E289" s="155" t="s">
        <v>531</v>
      </c>
      <c r="F289" s="155" t="s">
        <v>532</v>
      </c>
      <c r="G289" s="155" t="s">
        <v>601</v>
      </c>
      <c r="H289" s="295" t="s">
        <v>603</v>
      </c>
      <c r="I289" s="155" t="s">
        <v>762</v>
      </c>
      <c r="J289" s="155" t="s">
        <v>603</v>
      </c>
      <c r="K289" s="32" t="s">
        <v>507</v>
      </c>
      <c r="L289" s="156">
        <v>1500</v>
      </c>
      <c r="M289" s="32" t="s">
        <v>165</v>
      </c>
      <c r="N289" s="299" t="s">
        <v>408</v>
      </c>
      <c r="O289" s="296">
        <v>1500</v>
      </c>
      <c r="P289" s="279">
        <v>1</v>
      </c>
      <c r="Q289" s="279"/>
      <c r="R289" s="279"/>
      <c r="S289" s="36">
        <v>1</v>
      </c>
      <c r="T289" s="157">
        <v>1500</v>
      </c>
      <c r="U289" s="157">
        <v>0</v>
      </c>
      <c r="V289" s="157">
        <v>0</v>
      </c>
      <c r="W289" s="157">
        <v>1500</v>
      </c>
      <c r="X289" s="156"/>
      <c r="Y289" s="32"/>
      <c r="AA289" s="266"/>
      <c r="AB289" s="266"/>
      <c r="AC289" s="266"/>
    </row>
    <row r="290" spans="1:29" ht="228" x14ac:dyDescent="0.25">
      <c r="A290" s="155" t="s">
        <v>562</v>
      </c>
      <c r="B290" s="155" t="s">
        <v>314</v>
      </c>
      <c r="C290" s="278" t="s">
        <v>604</v>
      </c>
      <c r="D290" s="155" t="s">
        <v>530</v>
      </c>
      <c r="E290" s="155" t="s">
        <v>531</v>
      </c>
      <c r="F290" s="155" t="s">
        <v>532</v>
      </c>
      <c r="G290" s="295" t="s">
        <v>601</v>
      </c>
      <c r="H290" s="295" t="s">
        <v>604</v>
      </c>
      <c r="I290" s="155" t="s">
        <v>762</v>
      </c>
      <c r="J290" s="155" t="s">
        <v>604</v>
      </c>
      <c r="K290" s="32" t="s">
        <v>507</v>
      </c>
      <c r="L290" s="156">
        <v>2500</v>
      </c>
      <c r="M290" s="32" t="s">
        <v>165</v>
      </c>
      <c r="N290" s="299" t="s">
        <v>408</v>
      </c>
      <c r="O290" s="296">
        <v>2500</v>
      </c>
      <c r="P290" s="279">
        <v>1</v>
      </c>
      <c r="Q290" s="155"/>
      <c r="R290" s="155"/>
      <c r="S290" s="36">
        <v>1</v>
      </c>
      <c r="T290" s="157">
        <v>2500</v>
      </c>
      <c r="U290" s="157">
        <v>0</v>
      </c>
      <c r="V290" s="157">
        <v>0</v>
      </c>
      <c r="W290" s="157">
        <v>2500</v>
      </c>
      <c r="X290" s="155"/>
      <c r="Y290" s="155"/>
      <c r="AA290" s="266"/>
      <c r="AB290" s="266"/>
      <c r="AC290" s="266"/>
    </row>
    <row r="291" spans="1:29" ht="228" x14ac:dyDescent="0.25">
      <c r="A291" s="155" t="s">
        <v>562</v>
      </c>
      <c r="B291" s="155" t="s">
        <v>314</v>
      </c>
      <c r="C291" s="278" t="s">
        <v>605</v>
      </c>
      <c r="D291" s="155" t="s">
        <v>530</v>
      </c>
      <c r="E291" s="155" t="s">
        <v>531</v>
      </c>
      <c r="F291" s="155" t="s">
        <v>532</v>
      </c>
      <c r="G291" s="295" t="s">
        <v>601</v>
      </c>
      <c r="H291" s="295" t="s">
        <v>605</v>
      </c>
      <c r="I291" s="155" t="s">
        <v>762</v>
      </c>
      <c r="J291" s="155" t="s">
        <v>605</v>
      </c>
      <c r="K291" s="32" t="s">
        <v>507</v>
      </c>
      <c r="L291" s="156">
        <v>1800</v>
      </c>
      <c r="M291" s="32" t="s">
        <v>165</v>
      </c>
      <c r="N291" s="299" t="s">
        <v>408</v>
      </c>
      <c r="O291" s="296">
        <v>1800</v>
      </c>
      <c r="P291" s="279">
        <v>1</v>
      </c>
      <c r="Q291" s="279"/>
      <c r="R291" s="279"/>
      <c r="S291" s="36">
        <v>1</v>
      </c>
      <c r="T291" s="157">
        <v>1800</v>
      </c>
      <c r="U291" s="157">
        <v>0</v>
      </c>
      <c r="V291" s="157">
        <v>0</v>
      </c>
      <c r="W291" s="157">
        <v>1800</v>
      </c>
      <c r="X291" s="156"/>
      <c r="Y291" s="32"/>
      <c r="AA291" s="266"/>
      <c r="AB291" s="266"/>
      <c r="AC291" s="266"/>
    </row>
    <row r="292" spans="1:29" ht="156.75" thickBot="1" x14ac:dyDescent="0.3">
      <c r="A292" s="172" t="s">
        <v>528</v>
      </c>
      <c r="B292" s="172" t="s">
        <v>314</v>
      </c>
      <c r="C292" s="282" t="s">
        <v>606</v>
      </c>
      <c r="D292" s="172" t="s">
        <v>530</v>
      </c>
      <c r="E292" s="172" t="s">
        <v>531</v>
      </c>
      <c r="F292" s="172" t="s">
        <v>532</v>
      </c>
      <c r="G292" s="172" t="s">
        <v>607</v>
      </c>
      <c r="H292" s="447" t="s">
        <v>606</v>
      </c>
      <c r="I292" s="172" t="s">
        <v>762</v>
      </c>
      <c r="J292" s="447" t="s">
        <v>606</v>
      </c>
      <c r="K292" s="173" t="s">
        <v>507</v>
      </c>
      <c r="L292" s="448">
        <v>5000</v>
      </c>
      <c r="M292" s="173" t="s">
        <v>402</v>
      </c>
      <c r="N292" s="173" t="s">
        <v>608</v>
      </c>
      <c r="O292" s="284">
        <v>5000</v>
      </c>
      <c r="P292" s="285">
        <v>1</v>
      </c>
      <c r="Q292" s="285"/>
      <c r="R292" s="285"/>
      <c r="S292" s="195">
        <v>1</v>
      </c>
      <c r="T292" s="286">
        <v>5000</v>
      </c>
      <c r="U292" s="286">
        <v>0</v>
      </c>
      <c r="V292" s="286">
        <v>0</v>
      </c>
      <c r="W292" s="286">
        <v>5000</v>
      </c>
      <c r="X292" s="283"/>
      <c r="Y292" s="173"/>
      <c r="AA292" s="274" t="s">
        <v>890</v>
      </c>
      <c r="AB292" s="275">
        <v>45782</v>
      </c>
      <c r="AC292" s="266"/>
    </row>
    <row r="293" spans="1:29" ht="156.75" thickTop="1" x14ac:dyDescent="0.25">
      <c r="A293" s="287" t="s">
        <v>528</v>
      </c>
      <c r="B293" s="287" t="s">
        <v>314</v>
      </c>
      <c r="C293" s="300" t="s">
        <v>763</v>
      </c>
      <c r="D293" s="287" t="s">
        <v>530</v>
      </c>
      <c r="E293" s="287" t="s">
        <v>531</v>
      </c>
      <c r="F293" s="287" t="s">
        <v>532</v>
      </c>
      <c r="G293" s="155" t="s">
        <v>578</v>
      </c>
      <c r="H293" s="300" t="s">
        <v>763</v>
      </c>
      <c r="I293" s="287" t="s">
        <v>764</v>
      </c>
      <c r="J293" s="300" t="s">
        <v>763</v>
      </c>
      <c r="K293" s="288" t="s">
        <v>507</v>
      </c>
      <c r="L293" s="301">
        <v>29919.23</v>
      </c>
      <c r="M293" s="288" t="str">
        <f>MID(N293,1,3)</f>
        <v>7.5</v>
      </c>
      <c r="N293" s="302" t="s">
        <v>579</v>
      </c>
      <c r="O293" s="289">
        <v>29919.23</v>
      </c>
      <c r="P293" s="290">
        <v>1</v>
      </c>
      <c r="Q293" s="290"/>
      <c r="R293" s="290"/>
      <c r="S293" s="291">
        <v>1</v>
      </c>
      <c r="T293" s="301">
        <v>29919.23</v>
      </c>
      <c r="U293" s="292"/>
      <c r="V293" s="292"/>
      <c r="W293" s="301">
        <v>29919.23</v>
      </c>
      <c r="X293" s="293"/>
      <c r="Y293" s="288"/>
      <c r="AA293" s="275">
        <v>45680</v>
      </c>
      <c r="AB293" s="274" t="s">
        <v>780</v>
      </c>
      <c r="AC293" s="298" t="s">
        <v>809</v>
      </c>
    </row>
    <row r="294" spans="1:29" ht="156" x14ac:dyDescent="0.25">
      <c r="A294" s="155" t="s">
        <v>528</v>
      </c>
      <c r="B294" s="155" t="s">
        <v>314</v>
      </c>
      <c r="C294" s="294" t="s">
        <v>765</v>
      </c>
      <c r="D294" s="155" t="s">
        <v>530</v>
      </c>
      <c r="E294" s="155" t="s">
        <v>531</v>
      </c>
      <c r="F294" s="155" t="s">
        <v>532</v>
      </c>
      <c r="G294" s="155" t="s">
        <v>578</v>
      </c>
      <c r="H294" s="294" t="s">
        <v>765</v>
      </c>
      <c r="I294" s="155" t="s">
        <v>764</v>
      </c>
      <c r="J294" s="432" t="s">
        <v>765</v>
      </c>
      <c r="K294" s="32" t="s">
        <v>507</v>
      </c>
      <c r="L294" s="296" t="s">
        <v>854</v>
      </c>
      <c r="M294" s="32" t="str">
        <f t="shared" ref="M294:M304" si="106">MID(N294,1,3)</f>
        <v>7.5</v>
      </c>
      <c r="N294" s="299" t="s">
        <v>579</v>
      </c>
      <c r="O294" s="280" t="s">
        <v>854</v>
      </c>
      <c r="P294" s="279">
        <v>1</v>
      </c>
      <c r="Q294" s="279"/>
      <c r="R294" s="279"/>
      <c r="S294" s="36">
        <v>1</v>
      </c>
      <c r="T294" s="296">
        <v>138894.23000000001</v>
      </c>
      <c r="U294" s="157"/>
      <c r="V294" s="157"/>
      <c r="W294" s="280">
        <v>138894.23000000001</v>
      </c>
      <c r="X294" s="156"/>
      <c r="Y294" s="32"/>
      <c r="AA294" s="275">
        <v>45680</v>
      </c>
      <c r="AB294" s="298" t="s">
        <v>853</v>
      </c>
      <c r="AC294" s="298" t="s">
        <v>809</v>
      </c>
    </row>
    <row r="295" spans="1:29" ht="214.5" x14ac:dyDescent="0.25">
      <c r="A295" s="155" t="s">
        <v>528</v>
      </c>
      <c r="B295" s="155" t="s">
        <v>314</v>
      </c>
      <c r="C295" s="294" t="s">
        <v>766</v>
      </c>
      <c r="D295" s="155" t="s">
        <v>530</v>
      </c>
      <c r="E295" s="155" t="s">
        <v>531</v>
      </c>
      <c r="F295" s="155" t="s">
        <v>532</v>
      </c>
      <c r="G295" s="155" t="s">
        <v>578</v>
      </c>
      <c r="H295" s="294" t="s">
        <v>766</v>
      </c>
      <c r="I295" s="155" t="s">
        <v>764</v>
      </c>
      <c r="J295" s="294" t="s">
        <v>766</v>
      </c>
      <c r="K295" s="32" t="s">
        <v>507</v>
      </c>
      <c r="L295" s="296">
        <v>29675.439999999999</v>
      </c>
      <c r="M295" s="32" t="str">
        <f t="shared" si="106"/>
        <v>7.5</v>
      </c>
      <c r="N295" s="299" t="s">
        <v>487</v>
      </c>
      <c r="O295" s="280">
        <v>29675.439999999999</v>
      </c>
      <c r="P295" s="279">
        <v>1</v>
      </c>
      <c r="Q295" s="279"/>
      <c r="R295" s="279"/>
      <c r="S295" s="36">
        <v>1</v>
      </c>
      <c r="T295" s="296">
        <v>29675.439999999999</v>
      </c>
      <c r="U295" s="157"/>
      <c r="V295" s="157"/>
      <c r="W295" s="280">
        <v>29675.439999999999</v>
      </c>
      <c r="X295" s="156"/>
      <c r="Y295" s="32"/>
      <c r="AA295" s="304">
        <v>45680</v>
      </c>
      <c r="AB295" s="303" t="s">
        <v>781</v>
      </c>
      <c r="AC295" s="298" t="s">
        <v>809</v>
      </c>
    </row>
    <row r="296" spans="1:29" ht="156" x14ac:dyDescent="0.25">
      <c r="A296" s="155" t="s">
        <v>528</v>
      </c>
      <c r="B296" s="155" t="s">
        <v>314</v>
      </c>
      <c r="C296" s="294" t="s">
        <v>767</v>
      </c>
      <c r="D296" s="155" t="s">
        <v>530</v>
      </c>
      <c r="E296" s="155" t="s">
        <v>531</v>
      </c>
      <c r="F296" s="155" t="s">
        <v>532</v>
      </c>
      <c r="G296" s="155" t="s">
        <v>578</v>
      </c>
      <c r="H296" s="294" t="s">
        <v>767</v>
      </c>
      <c r="I296" s="155" t="s">
        <v>764</v>
      </c>
      <c r="J296" s="294" t="s">
        <v>767</v>
      </c>
      <c r="K296" s="32" t="s">
        <v>507</v>
      </c>
      <c r="L296" s="296">
        <v>34952.31</v>
      </c>
      <c r="M296" s="32" t="str">
        <f t="shared" si="106"/>
        <v>7.5</v>
      </c>
      <c r="N296" s="299" t="s">
        <v>579</v>
      </c>
      <c r="O296" s="280">
        <v>34952.31</v>
      </c>
      <c r="P296" s="279">
        <v>1</v>
      </c>
      <c r="Q296" s="279"/>
      <c r="R296" s="279"/>
      <c r="S296" s="36">
        <v>1</v>
      </c>
      <c r="T296" s="296">
        <v>34952.31</v>
      </c>
      <c r="U296" s="157"/>
      <c r="V296" s="157"/>
      <c r="W296" s="280">
        <v>34952.31</v>
      </c>
      <c r="X296" s="156"/>
      <c r="Y296" s="32"/>
      <c r="AA296" s="275">
        <v>45680</v>
      </c>
      <c r="AB296" s="274">
        <v>34952.31</v>
      </c>
      <c r="AC296" s="298" t="s">
        <v>809</v>
      </c>
    </row>
    <row r="297" spans="1:29" ht="156" x14ac:dyDescent="0.25">
      <c r="A297" s="155" t="s">
        <v>528</v>
      </c>
      <c r="B297" s="155" t="s">
        <v>314</v>
      </c>
      <c r="C297" s="294" t="s">
        <v>768</v>
      </c>
      <c r="D297" s="155" t="s">
        <v>530</v>
      </c>
      <c r="E297" s="155" t="s">
        <v>531</v>
      </c>
      <c r="F297" s="155" t="s">
        <v>532</v>
      </c>
      <c r="G297" s="155" t="s">
        <v>578</v>
      </c>
      <c r="H297" s="294" t="s">
        <v>768</v>
      </c>
      <c r="I297" s="295" t="s">
        <v>764</v>
      </c>
      <c r="J297" s="294" t="s">
        <v>768</v>
      </c>
      <c r="K297" s="32" t="s">
        <v>507</v>
      </c>
      <c r="L297" s="280">
        <v>218499.98</v>
      </c>
      <c r="M297" s="32" t="str">
        <f t="shared" si="106"/>
        <v>7.5</v>
      </c>
      <c r="N297" s="299" t="s">
        <v>579</v>
      </c>
      <c r="O297" s="280">
        <v>218499.98</v>
      </c>
      <c r="P297" s="279">
        <v>1</v>
      </c>
      <c r="Q297" s="279"/>
      <c r="R297" s="279"/>
      <c r="S297" s="36">
        <v>1</v>
      </c>
      <c r="T297" s="296">
        <v>218499.98</v>
      </c>
      <c r="U297" s="157"/>
      <c r="V297" s="157"/>
      <c r="W297" s="280">
        <v>218499.98</v>
      </c>
      <c r="X297" s="156"/>
      <c r="Y297" s="32"/>
      <c r="AA297" s="275">
        <v>45680</v>
      </c>
      <c r="AB297" s="274" t="s">
        <v>778</v>
      </c>
      <c r="AC297" s="298" t="s">
        <v>809</v>
      </c>
    </row>
    <row r="298" spans="1:29" ht="156" x14ac:dyDescent="0.25">
      <c r="A298" s="155" t="s">
        <v>528</v>
      </c>
      <c r="B298" s="155" t="s">
        <v>314</v>
      </c>
      <c r="C298" s="294" t="s">
        <v>769</v>
      </c>
      <c r="D298" s="155" t="s">
        <v>530</v>
      </c>
      <c r="E298" s="155" t="s">
        <v>531</v>
      </c>
      <c r="F298" s="155" t="s">
        <v>532</v>
      </c>
      <c r="G298" s="155" t="s">
        <v>770</v>
      </c>
      <c r="H298" s="294" t="s">
        <v>769</v>
      </c>
      <c r="I298" s="155" t="s">
        <v>764</v>
      </c>
      <c r="J298" s="294" t="s">
        <v>769</v>
      </c>
      <c r="K298" s="32" t="s">
        <v>507</v>
      </c>
      <c r="L298" s="156">
        <v>7218.55</v>
      </c>
      <c r="M298" s="32" t="str">
        <f t="shared" si="106"/>
        <v>7.3</v>
      </c>
      <c r="N298" s="32" t="s">
        <v>398</v>
      </c>
      <c r="O298" s="296">
        <v>7218.55</v>
      </c>
      <c r="P298" s="279">
        <v>1</v>
      </c>
      <c r="Q298" s="279"/>
      <c r="R298" s="279"/>
      <c r="S298" s="36">
        <v>1</v>
      </c>
      <c r="T298" s="157">
        <v>7218.55</v>
      </c>
      <c r="U298" s="157"/>
      <c r="V298" s="157"/>
      <c r="W298" s="157">
        <v>7218.55</v>
      </c>
      <c r="X298" s="156"/>
      <c r="Y298" s="32"/>
      <c r="AA298" s="266"/>
      <c r="AB298" s="266"/>
      <c r="AC298" s="266"/>
    </row>
    <row r="299" spans="1:29" ht="156" x14ac:dyDescent="0.25">
      <c r="A299" s="155" t="s">
        <v>528</v>
      </c>
      <c r="B299" s="155" t="s">
        <v>314</v>
      </c>
      <c r="C299" s="294" t="s">
        <v>771</v>
      </c>
      <c r="D299" s="155" t="s">
        <v>530</v>
      </c>
      <c r="E299" s="155" t="s">
        <v>531</v>
      </c>
      <c r="F299" s="155" t="s">
        <v>532</v>
      </c>
      <c r="G299" s="155" t="s">
        <v>533</v>
      </c>
      <c r="H299" s="294" t="s">
        <v>771</v>
      </c>
      <c r="I299" s="155" t="s">
        <v>764</v>
      </c>
      <c r="J299" s="294" t="s">
        <v>771</v>
      </c>
      <c r="K299" s="32" t="s">
        <v>507</v>
      </c>
      <c r="L299" s="156">
        <v>14191</v>
      </c>
      <c r="M299" s="32" t="str">
        <f t="shared" si="106"/>
        <v>7.3</v>
      </c>
      <c r="N299" s="32" t="s">
        <v>398</v>
      </c>
      <c r="O299" s="296">
        <v>14191</v>
      </c>
      <c r="P299" s="279">
        <v>1</v>
      </c>
      <c r="Q299" s="279"/>
      <c r="R299" s="279"/>
      <c r="S299" s="36">
        <v>1</v>
      </c>
      <c r="T299" s="157">
        <v>14191</v>
      </c>
      <c r="U299" s="157"/>
      <c r="V299" s="157"/>
      <c r="W299" s="157">
        <v>14191</v>
      </c>
      <c r="X299" s="156"/>
      <c r="Y299" s="32"/>
      <c r="AA299" s="266"/>
      <c r="AB299" s="266"/>
      <c r="AC299" s="266"/>
    </row>
    <row r="300" spans="1:29" ht="192" x14ac:dyDescent="0.25">
      <c r="A300" s="155" t="s">
        <v>528</v>
      </c>
      <c r="B300" s="155" t="s">
        <v>314</v>
      </c>
      <c r="C300" s="294" t="s">
        <v>772</v>
      </c>
      <c r="D300" s="155" t="s">
        <v>530</v>
      </c>
      <c r="E300" s="155" t="s">
        <v>531</v>
      </c>
      <c r="F300" s="155" t="s">
        <v>532</v>
      </c>
      <c r="G300" s="155" t="s">
        <v>541</v>
      </c>
      <c r="H300" s="294" t="s">
        <v>772</v>
      </c>
      <c r="I300" s="155" t="s">
        <v>764</v>
      </c>
      <c r="J300" s="294" t="s">
        <v>772</v>
      </c>
      <c r="K300" s="32" t="s">
        <v>507</v>
      </c>
      <c r="L300" s="156">
        <v>29284.91</v>
      </c>
      <c r="M300" s="32" t="str">
        <f t="shared" si="106"/>
        <v>7.3</v>
      </c>
      <c r="N300" s="32" t="s">
        <v>398</v>
      </c>
      <c r="O300" s="296">
        <v>29284.91</v>
      </c>
      <c r="P300" s="279">
        <v>1</v>
      </c>
      <c r="Q300" s="279"/>
      <c r="R300" s="279"/>
      <c r="S300" s="36">
        <v>1</v>
      </c>
      <c r="T300" s="157">
        <v>29284.91</v>
      </c>
      <c r="U300" s="157"/>
      <c r="V300" s="157"/>
      <c r="W300" s="157">
        <v>29284.91</v>
      </c>
      <c r="X300" s="156"/>
      <c r="Y300" s="32"/>
      <c r="AA300" s="310">
        <v>29284.91</v>
      </c>
      <c r="AB300" s="275">
        <v>45322</v>
      </c>
      <c r="AC300" s="309" t="s">
        <v>784</v>
      </c>
    </row>
    <row r="301" spans="1:29" ht="156" x14ac:dyDescent="0.25">
      <c r="A301" s="155" t="s">
        <v>528</v>
      </c>
      <c r="B301" s="155" t="s">
        <v>314</v>
      </c>
      <c r="C301" s="278" t="s">
        <v>529</v>
      </c>
      <c r="D301" s="155" t="s">
        <v>530</v>
      </c>
      <c r="E301" s="155" t="s">
        <v>531</v>
      </c>
      <c r="F301" s="155" t="s">
        <v>532</v>
      </c>
      <c r="G301" s="155" t="s">
        <v>533</v>
      </c>
      <c r="H301" s="294" t="s">
        <v>529</v>
      </c>
      <c r="I301" s="155" t="s">
        <v>764</v>
      </c>
      <c r="J301" s="294" t="s">
        <v>529</v>
      </c>
      <c r="K301" s="32" t="s">
        <v>507</v>
      </c>
      <c r="L301" s="308">
        <v>10406.18</v>
      </c>
      <c r="M301" s="32" t="str">
        <f t="shared" si="106"/>
        <v>7.3</v>
      </c>
      <c r="N301" s="299" t="s">
        <v>418</v>
      </c>
      <c r="O301" s="156">
        <v>10406.18</v>
      </c>
      <c r="P301" s="279">
        <v>1</v>
      </c>
      <c r="Q301" s="279"/>
      <c r="R301" s="279"/>
      <c r="S301" s="36">
        <v>1</v>
      </c>
      <c r="T301" s="156">
        <v>10406.18</v>
      </c>
      <c r="U301" s="157"/>
      <c r="V301" s="157"/>
      <c r="W301" s="308">
        <v>10406.18</v>
      </c>
      <c r="X301" s="156"/>
      <c r="Y301" s="32"/>
      <c r="AA301" s="303" t="s">
        <v>785</v>
      </c>
      <c r="AB301" s="304">
        <v>45322</v>
      </c>
      <c r="AC301" s="309" t="s">
        <v>808</v>
      </c>
    </row>
    <row r="302" spans="1:29" ht="203.25" x14ac:dyDescent="0.25">
      <c r="A302" s="155" t="s">
        <v>528</v>
      </c>
      <c r="B302" s="155" t="s">
        <v>314</v>
      </c>
      <c r="C302" s="278" t="s">
        <v>773</v>
      </c>
      <c r="D302" s="155" t="s">
        <v>530</v>
      </c>
      <c r="E302" s="155" t="s">
        <v>531</v>
      </c>
      <c r="F302" s="155" t="s">
        <v>532</v>
      </c>
      <c r="G302" s="155" t="s">
        <v>607</v>
      </c>
      <c r="H302" s="294" t="s">
        <v>773</v>
      </c>
      <c r="I302" s="155" t="s">
        <v>764</v>
      </c>
      <c r="J302" s="294" t="s">
        <v>773</v>
      </c>
      <c r="K302" s="32" t="s">
        <v>507</v>
      </c>
      <c r="L302" s="296">
        <v>151142.87</v>
      </c>
      <c r="M302" s="32" t="str">
        <f t="shared" si="106"/>
        <v>7.3</v>
      </c>
      <c r="N302" s="299" t="s">
        <v>521</v>
      </c>
      <c r="O302" s="280">
        <v>151142.87</v>
      </c>
      <c r="P302" s="279">
        <v>1</v>
      </c>
      <c r="Q302" s="279"/>
      <c r="R302" s="279"/>
      <c r="S302" s="36">
        <v>1</v>
      </c>
      <c r="T302" s="280">
        <v>151142.87</v>
      </c>
      <c r="U302" s="157"/>
      <c r="V302" s="157"/>
      <c r="W302" s="296">
        <v>151142.87</v>
      </c>
      <c r="X302" s="156"/>
      <c r="Y302" s="32"/>
      <c r="AA302" s="303" t="s">
        <v>783</v>
      </c>
      <c r="AB302" s="304">
        <v>45688</v>
      </c>
      <c r="AC302" s="309" t="s">
        <v>808</v>
      </c>
    </row>
    <row r="303" spans="1:29" ht="214.5" x14ac:dyDescent="0.25">
      <c r="A303" s="155" t="s">
        <v>528</v>
      </c>
      <c r="B303" s="155" t="s">
        <v>314</v>
      </c>
      <c r="C303" s="278" t="s">
        <v>774</v>
      </c>
      <c r="D303" s="155" t="s">
        <v>530</v>
      </c>
      <c r="E303" s="155" t="s">
        <v>531</v>
      </c>
      <c r="F303" s="155" t="s">
        <v>532</v>
      </c>
      <c r="G303" s="155" t="s">
        <v>607</v>
      </c>
      <c r="H303" s="294" t="s">
        <v>774</v>
      </c>
      <c r="I303" s="155" t="s">
        <v>764</v>
      </c>
      <c r="J303" s="294" t="s">
        <v>774</v>
      </c>
      <c r="K303" s="32" t="s">
        <v>507</v>
      </c>
      <c r="L303" s="296">
        <v>12381.84</v>
      </c>
      <c r="M303" s="32" t="str">
        <f t="shared" si="106"/>
        <v>7.3</v>
      </c>
      <c r="N303" s="299" t="s">
        <v>775</v>
      </c>
      <c r="O303" s="280">
        <v>12381.84</v>
      </c>
      <c r="P303" s="279">
        <v>1</v>
      </c>
      <c r="Q303" s="279"/>
      <c r="R303" s="279"/>
      <c r="S303" s="36">
        <v>1</v>
      </c>
      <c r="T303" s="280">
        <v>12381.84</v>
      </c>
      <c r="U303" s="157"/>
      <c r="V303" s="157"/>
      <c r="W303" s="296">
        <v>12381.84</v>
      </c>
      <c r="X303" s="156"/>
      <c r="Y303" s="32"/>
      <c r="AA303" s="310" t="s">
        <v>786</v>
      </c>
      <c r="AB303" s="311">
        <v>45688</v>
      </c>
      <c r="AC303" s="309" t="s">
        <v>803</v>
      </c>
    </row>
    <row r="304" spans="1:29" ht="158.25" x14ac:dyDescent="0.25">
      <c r="A304" s="155" t="s">
        <v>528</v>
      </c>
      <c r="B304" s="155" t="s">
        <v>314</v>
      </c>
      <c r="C304" s="278" t="s">
        <v>776</v>
      </c>
      <c r="D304" s="155" t="s">
        <v>530</v>
      </c>
      <c r="E304" s="155" t="s">
        <v>531</v>
      </c>
      <c r="F304" s="155" t="s">
        <v>532</v>
      </c>
      <c r="G304" s="155" t="s">
        <v>594</v>
      </c>
      <c r="H304" s="294" t="s">
        <v>776</v>
      </c>
      <c r="I304" s="155" t="s">
        <v>764</v>
      </c>
      <c r="J304" s="294" t="s">
        <v>776</v>
      </c>
      <c r="K304" s="32" t="s">
        <v>507</v>
      </c>
      <c r="L304" s="296">
        <v>27971.52</v>
      </c>
      <c r="M304" s="32" t="str">
        <f t="shared" si="106"/>
        <v>7.7</v>
      </c>
      <c r="N304" s="299" t="s">
        <v>596</v>
      </c>
      <c r="O304" s="280">
        <v>27971.52</v>
      </c>
      <c r="P304" s="279">
        <v>1</v>
      </c>
      <c r="Q304" s="279"/>
      <c r="R304" s="279"/>
      <c r="S304" s="36">
        <v>1</v>
      </c>
      <c r="T304" s="157">
        <v>27971.52</v>
      </c>
      <c r="U304" s="157"/>
      <c r="V304" s="157"/>
      <c r="W304" s="157">
        <v>27971.52</v>
      </c>
      <c r="X304" s="156"/>
      <c r="Y304" s="32"/>
      <c r="AA304" s="303" t="s">
        <v>802</v>
      </c>
      <c r="AB304" s="304">
        <v>45699</v>
      </c>
      <c r="AC304" s="298" t="s">
        <v>803</v>
      </c>
    </row>
    <row r="305" spans="1:25" x14ac:dyDescent="0.25">
      <c r="A305" s="158"/>
      <c r="B305" s="158"/>
      <c r="C305" s="158"/>
      <c r="D305" s="158"/>
      <c r="E305" s="158"/>
      <c r="F305" s="158"/>
      <c r="G305" s="159"/>
      <c r="H305" s="158"/>
      <c r="I305" s="158"/>
      <c r="J305" s="158"/>
      <c r="K305" s="158"/>
      <c r="L305" s="435">
        <f>SUM(L244:L304)</f>
        <v>1691819.09</v>
      </c>
      <c r="M305" s="160"/>
      <c r="N305" s="161" t="s">
        <v>245</v>
      </c>
      <c r="O305" s="162">
        <f>SUM(O244:O304)</f>
        <v>1691819.09</v>
      </c>
      <c r="P305" s="158"/>
      <c r="Q305" s="158"/>
      <c r="R305" s="158"/>
      <c r="S305" s="158"/>
      <c r="T305" s="162">
        <f>SUM(T244:T304)</f>
        <v>1514218.5999999999</v>
      </c>
      <c r="U305" s="162">
        <f>SUM(U244:U292)</f>
        <v>273009.88</v>
      </c>
      <c r="V305" s="162">
        <f>SUM(V244:V292)</f>
        <v>43484.840000000011</v>
      </c>
      <c r="W305" s="162">
        <f>SUM(T305:V305)</f>
        <v>1830713.32</v>
      </c>
      <c r="X305" s="158"/>
      <c r="Y305" s="163"/>
    </row>
    <row r="309" spans="1:25" x14ac:dyDescent="0.25">
      <c r="L309" s="550">
        <f>1691819.09+221196.99+8640.51+17281.01+34562.03+172810.15+78295.04+172810+19000+150079+29200+76784+27508+34562+207372.17</f>
        <v>2941919.99</v>
      </c>
    </row>
  </sheetData>
  <mergeCells count="134">
    <mergeCell ref="A232:A234"/>
    <mergeCell ref="B232:B234"/>
    <mergeCell ref="C232:C234"/>
    <mergeCell ref="D232:D234"/>
    <mergeCell ref="E232:E234"/>
    <mergeCell ref="F232:F234"/>
    <mergeCell ref="L232:L234"/>
    <mergeCell ref="A235:A237"/>
    <mergeCell ref="B235:B237"/>
    <mergeCell ref="C235:C237"/>
    <mergeCell ref="D235:D237"/>
    <mergeCell ref="E235:E237"/>
    <mergeCell ref="F235:F237"/>
    <mergeCell ref="G235:G237"/>
    <mergeCell ref="H235:H237"/>
    <mergeCell ref="I235:I237"/>
    <mergeCell ref="J235:J237"/>
    <mergeCell ref="K235:K237"/>
    <mergeCell ref="A241:Y243"/>
    <mergeCell ref="AA241:AA243"/>
    <mergeCell ref="AB241:AB243"/>
    <mergeCell ref="AC241:AC243"/>
    <mergeCell ref="I78:I84"/>
    <mergeCell ref="J78:J84"/>
    <mergeCell ref="K78:K84"/>
    <mergeCell ref="B85:B90"/>
    <mergeCell ref="C85:C90"/>
    <mergeCell ref="D85:D90"/>
    <mergeCell ref="E85:E90"/>
    <mergeCell ref="F85:F90"/>
    <mergeCell ref="G85:G90"/>
    <mergeCell ref="H85:H90"/>
    <mergeCell ref="I85:I90"/>
    <mergeCell ref="J85:J90"/>
    <mergeCell ref="K85:K90"/>
    <mergeCell ref="B91:B99"/>
    <mergeCell ref="C91:C99"/>
    <mergeCell ref="D91:D99"/>
    <mergeCell ref="E91:E99"/>
    <mergeCell ref="F91:F99"/>
    <mergeCell ref="G91:G99"/>
    <mergeCell ref="H91:H99"/>
    <mergeCell ref="H16:H17"/>
    <mergeCell ref="H23:H24"/>
    <mergeCell ref="H25:H26"/>
    <mergeCell ref="H28:H29"/>
    <mergeCell ref="H30:H34"/>
    <mergeCell ref="H35:H37"/>
    <mergeCell ref="B78:B84"/>
    <mergeCell ref="C78:C84"/>
    <mergeCell ref="D78:D84"/>
    <mergeCell ref="E78:E84"/>
    <mergeCell ref="F78:F84"/>
    <mergeCell ref="G78:G84"/>
    <mergeCell ref="H78:H84"/>
    <mergeCell ref="A3:AD7"/>
    <mergeCell ref="A8:D8"/>
    <mergeCell ref="E8:T8"/>
    <mergeCell ref="U8:X8"/>
    <mergeCell ref="Y8:AA8"/>
    <mergeCell ref="U10:X10"/>
    <mergeCell ref="Y10:AA10"/>
    <mergeCell ref="A72:A77"/>
    <mergeCell ref="B72:B77"/>
    <mergeCell ref="C72:C77"/>
    <mergeCell ref="D72:D77"/>
    <mergeCell ref="E72:E77"/>
    <mergeCell ref="F72:F77"/>
    <mergeCell ref="H38:H39"/>
    <mergeCell ref="H49:H50"/>
    <mergeCell ref="A53:AD53"/>
    <mergeCell ref="A54:A58"/>
    <mergeCell ref="A60:AD60"/>
    <mergeCell ref="A71:AD71"/>
    <mergeCell ref="G72:G77"/>
    <mergeCell ref="H72:H77"/>
    <mergeCell ref="I72:I77"/>
    <mergeCell ref="J72:J77"/>
    <mergeCell ref="K72:K77"/>
    <mergeCell ref="J91:J99"/>
    <mergeCell ref="K91:K99"/>
    <mergeCell ref="B100:B105"/>
    <mergeCell ref="C100:C105"/>
    <mergeCell ref="D100:D105"/>
    <mergeCell ref="E100:E105"/>
    <mergeCell ref="F100:F105"/>
    <mergeCell ref="G107:G108"/>
    <mergeCell ref="H107:H108"/>
    <mergeCell ref="I107:I108"/>
    <mergeCell ref="J107:J108"/>
    <mergeCell ref="A11:AD11"/>
    <mergeCell ref="A189:AD189"/>
    <mergeCell ref="A223:AD223"/>
    <mergeCell ref="B113:B119"/>
    <mergeCell ref="A214:AD214"/>
    <mergeCell ref="A172:A179"/>
    <mergeCell ref="A181:AD181"/>
    <mergeCell ref="A171:AD171"/>
    <mergeCell ref="A200:AD200"/>
    <mergeCell ref="A156:AD156"/>
    <mergeCell ref="A165:AD165"/>
    <mergeCell ref="K107:K108"/>
    <mergeCell ref="A128:AD128"/>
    <mergeCell ref="G100:G105"/>
    <mergeCell ref="H100:H105"/>
    <mergeCell ref="I100:I105"/>
    <mergeCell ref="J100:J105"/>
    <mergeCell ref="K100:K105"/>
    <mergeCell ref="B107:B108"/>
    <mergeCell ref="C107:C108"/>
    <mergeCell ref="D107:D108"/>
    <mergeCell ref="E107:E108"/>
    <mergeCell ref="F107:F108"/>
    <mergeCell ref="I91:I99"/>
    <mergeCell ref="A230:AD231"/>
    <mergeCell ref="F113:F119"/>
    <mergeCell ref="G113:G119"/>
    <mergeCell ref="H113:H119"/>
    <mergeCell ref="I113:I119"/>
    <mergeCell ref="J113:J119"/>
    <mergeCell ref="K113:K119"/>
    <mergeCell ref="B120:B126"/>
    <mergeCell ref="C120:C126"/>
    <mergeCell ref="D120:D126"/>
    <mergeCell ref="E120:E126"/>
    <mergeCell ref="F120:F126"/>
    <mergeCell ref="G120:G126"/>
    <mergeCell ref="H120:H126"/>
    <mergeCell ref="I120:I126"/>
    <mergeCell ref="J120:J126"/>
    <mergeCell ref="K120:K126"/>
    <mergeCell ref="C113:C119"/>
    <mergeCell ref="D113:D119"/>
    <mergeCell ref="E113:E119"/>
  </mergeCells>
  <phoneticPr fontId="53" type="noConversion"/>
  <dataValidations disablePrompts="1" count="4">
    <dataValidation type="list" allowBlank="1" showInputMessage="1" showErrorMessage="1" sqref="S72:S108 S110:S112" xr:uid="{AFD36DCF-182C-4766-891F-186064890B30}">
      <formula1>$AF$1:$AF$19</formula1>
    </dataValidation>
    <dataValidation type="list" allowBlank="1" showInputMessage="1" showErrorMessage="1" sqref="N190:N199 P190:P198 AD190:AD199 R190:S198 B190:E191 B193:E199 J193:J199 J190:J191" xr:uid="{CE66A753-A786-46CF-BEF4-5881F99BDA25}">
      <formula1>#REF!</formula1>
    </dataValidation>
    <dataValidation type="list" allowBlank="1" showInputMessage="1" showErrorMessage="1" sqref="S126" xr:uid="{04180B69-5555-4F9E-ACD3-C26F99D77A30}">
      <formula1>$AF$2:$AF$11</formula1>
    </dataValidation>
    <dataValidation type="list" allowBlank="1" showInputMessage="1" showErrorMessage="1" sqref="S113:S125" xr:uid="{0A2CD0A5-2ACB-4F8C-8271-09C35D9D6BF0}">
      <formula1>$AF$2:$AF$10</formula1>
    </dataValidation>
  </dataValidations>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Planificacion Quinsaloma</cp:lastModifiedBy>
  <dcterms:created xsi:type="dcterms:W3CDTF">2025-01-16T15:46:48Z</dcterms:created>
  <dcterms:modified xsi:type="dcterms:W3CDTF">2025-09-11T22:13:51Z</dcterms:modified>
</cp:coreProperties>
</file>